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54.5 Förderung\Wegner\Digitalisierung\Kiel.de Seite\0 Dokumente\1 Kindertageseinrichtungen - Betriebskostenförderung\"/>
    </mc:Choice>
  </mc:AlternateContent>
  <bookViews>
    <workbookView xWindow="0" yWindow="0" windowWidth="23040" windowHeight="8460"/>
  </bookViews>
  <sheets>
    <sheet name="VWNW Anlage 11 Blatt 1 " sheetId="2" r:id="rId1"/>
    <sheet name="VWNW Anlage 11 Blatt 2" sheetId="3" r:id="rId2"/>
    <sheet name="VWNW Anlage 11 Blatt 3" sheetId="4" r:id="rId3"/>
    <sheet name="VWNW Anlage 11 Blatt 4a u. 4b " sheetId="8" r:id="rId4"/>
    <sheet name="VWNW Anlage 11 Blatt 5" sheetId="5" r:id="rId5"/>
    <sheet name="VWNW Anlage 11 Blatt 6" sheetId="6" r:id="rId6"/>
    <sheet name="Anlage 11 Baltt 7" sheetId="7" r:id="rId7"/>
  </sheets>
  <definedNames>
    <definedName name="_xlnm.Print_Area" localSheetId="6">'Anlage 11 Baltt 7'!$A$1:$M$30</definedName>
    <definedName name="_xlnm.Print_Area" localSheetId="2">'VWNW Anlage 11 Blatt 3'!$A$1:$L$25</definedName>
    <definedName name="_xlnm.Print_Area" localSheetId="3">'VWNW Anlage 11 Blatt 4a u. 4b '!$A$2:$K$88</definedName>
    <definedName name="_xlnm.Print_Area" localSheetId="4">'VWNW Anlage 11 Blatt 5'!$A$1:$Q$27</definedName>
    <definedName name="_xlnm.Print_Area" localSheetId="5">'VWNW Anlage 11 Blatt 6'!$A$1:$M$40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8" l="1"/>
  <c r="B62" i="8"/>
  <c r="H57" i="8"/>
  <c r="H56" i="8"/>
  <c r="H55" i="8"/>
  <c r="B49" i="8"/>
  <c r="B48" i="8"/>
  <c r="D44" i="8"/>
  <c r="B44" i="8"/>
  <c r="D43" i="8"/>
  <c r="D51" i="8" s="1"/>
  <c r="D64" i="8" s="1"/>
  <c r="D63" i="8" s="1"/>
  <c r="B43" i="8"/>
  <c r="D42" i="8"/>
  <c r="B42" i="8"/>
  <c r="B39" i="8"/>
  <c r="B38" i="8"/>
  <c r="B37" i="8"/>
  <c r="B17" i="8"/>
  <c r="B51" i="8" l="1"/>
  <c r="B64" i="8" s="1"/>
  <c r="B63" i="8" s="1"/>
  <c r="B45" i="8"/>
  <c r="L30" i="7" l="1"/>
  <c r="L29" i="7"/>
  <c r="L28" i="7"/>
  <c r="L27" i="7"/>
  <c r="L26" i="7"/>
  <c r="L25" i="7"/>
  <c r="L24" i="7"/>
  <c r="L23" i="7"/>
  <c r="L22" i="7"/>
  <c r="L21" i="7"/>
  <c r="R20" i="7"/>
  <c r="Q20" i="7"/>
  <c r="P20" i="7"/>
  <c r="O20" i="7"/>
  <c r="N20" i="7"/>
  <c r="L20" i="7"/>
  <c r="L19" i="7"/>
  <c r="L18" i="7"/>
  <c r="L17" i="7"/>
  <c r="L16" i="7"/>
  <c r="L15" i="7"/>
  <c r="L14" i="7"/>
  <c r="L13" i="7"/>
  <c r="L12" i="7"/>
  <c r="L11" i="7"/>
  <c r="L10" i="7"/>
  <c r="I9" i="7"/>
</calcChain>
</file>

<file path=xl/sharedStrings.xml><?xml version="1.0" encoding="utf-8"?>
<sst xmlns="http://schemas.openxmlformats.org/spreadsheetml/2006/main" count="331" uniqueCount="240">
  <si>
    <t>Verwendungsnachweis des Jahres:</t>
  </si>
  <si>
    <t>Name des Trägers:</t>
  </si>
  <si>
    <t>Name der Kindertageseinrichtung:</t>
  </si>
  <si>
    <t>Ausgewiesene Summe des Trägers</t>
  </si>
  <si>
    <t>Ausgaben:</t>
  </si>
  <si>
    <t>Leitung</t>
  </si>
  <si>
    <t>stellvertretende Leitung</t>
  </si>
  <si>
    <t>Fachkräfte</t>
  </si>
  <si>
    <t>Zweitkräfte</t>
  </si>
  <si>
    <t>FSJ-, FÖJ-Kräfte oder Bufti</t>
  </si>
  <si>
    <t>Abzug Eigenanteil FSJ-, FÖJ-Kräfte oder Bufti(-22%)</t>
  </si>
  <si>
    <t>Berufsgenossenschaftsbeiträge</t>
  </si>
  <si>
    <t>Honorarmittel (z. B. Hausaufgabenhilfe)</t>
  </si>
  <si>
    <t>Schwerbehindertenabgabe</t>
  </si>
  <si>
    <t>Hauswirtschaftskraft</t>
  </si>
  <si>
    <t>Hausmeister</t>
  </si>
  <si>
    <t>Reinigungspersonal</t>
  </si>
  <si>
    <r>
      <t xml:space="preserve">Arbeitssicherheit </t>
    </r>
    <r>
      <rPr>
        <sz val="9"/>
        <rFont val="Arial"/>
        <family val="2"/>
      </rPr>
      <t>(Nachweise erforderlich)</t>
    </r>
  </si>
  <si>
    <r>
      <t xml:space="preserve">Arbeitsmedizin </t>
    </r>
    <r>
      <rPr>
        <sz val="9"/>
        <rFont val="Arial"/>
        <family val="2"/>
      </rPr>
      <t>(Nachweis erforderlich)</t>
    </r>
  </si>
  <si>
    <t>Miete  (netto kalt ohne Nebenkosten)</t>
  </si>
  <si>
    <t>Kostenerstattungsbetrag (KEB)</t>
  </si>
  <si>
    <r>
      <t xml:space="preserve">Betriebskostenvorauszahlung gemäß Mietvertrag inkl. Abrechnung </t>
    </r>
    <r>
      <rPr>
        <sz val="9"/>
        <rFont val="Arial"/>
        <family val="2"/>
      </rPr>
      <t>(Nachweis erforderlich)</t>
    </r>
  </si>
  <si>
    <t>Heizstoffe, Fernwärme</t>
  </si>
  <si>
    <r>
      <t>Wasserversorgung und Entsorgung: (</t>
    </r>
    <r>
      <rPr>
        <sz val="10"/>
        <rFont val="Arial"/>
        <family val="2"/>
      </rPr>
      <t>Wasser, Abwasser, Qualitätsprüfung Frischwasser)</t>
    </r>
  </si>
  <si>
    <t>Gas</t>
  </si>
  <si>
    <t>Strom</t>
  </si>
  <si>
    <t>Grundstücksabgaben ( z. B. Müllabfuhr, Straßenreinigung, Abholung Speisereste)</t>
  </si>
  <si>
    <t>Gebäude- u. sonstige Schadensversicherungen</t>
  </si>
  <si>
    <r>
      <t xml:space="preserve">Sonstige Bewirtschaftungskosten </t>
    </r>
    <r>
      <rPr>
        <sz val="9"/>
        <rFont val="Arial"/>
        <family val="2"/>
      </rPr>
      <t>(Nachweis erforderlich)</t>
    </r>
  </si>
  <si>
    <t xml:space="preserve">Beköstigung </t>
  </si>
  <si>
    <t>Milchgeld</t>
  </si>
  <si>
    <t>Sonstige Versicherungen</t>
  </si>
  <si>
    <t>Verwaltungskostenbeiträge 6 % aller Ausgaben</t>
  </si>
  <si>
    <t>Abzug Verwaltungskostenpauschale / Elternbeitragsfestsetzung und ggf. Einzug</t>
  </si>
  <si>
    <t>Kapitaldienst (Zinsendienst/Darlehen) soweit vereinbart</t>
  </si>
  <si>
    <t>Prüfung elektrische Betriebsmittel (bis zu 250,00 €/Gruppe)</t>
  </si>
  <si>
    <t>Gesamtausgaben</t>
  </si>
  <si>
    <t>Einnahmen:</t>
  </si>
  <si>
    <t>Elternbeiträge</t>
  </si>
  <si>
    <t>Elternbeiträge für auswärtige Kinder einschließl. Sozialstaffelausgleich der Wohnortgemeinden</t>
  </si>
  <si>
    <t>Einnahme aus der Gebühr für das Mittagessen</t>
  </si>
  <si>
    <t xml:space="preserve">LHStadt Kiel Betriebskostenzuschuss </t>
  </si>
  <si>
    <t>Zahlungen aus dem Aufwendungsausgleichsgesetz (U2)</t>
  </si>
  <si>
    <t>BUT</t>
  </si>
  <si>
    <t>Sonstiges</t>
  </si>
  <si>
    <t>Gesamteinnahmen</t>
  </si>
  <si>
    <t>Defizit/Überschuss</t>
  </si>
  <si>
    <t>Wir versichern die Richtigkeit der oben gemachten Angaben:</t>
  </si>
  <si>
    <t>Datum und Unterschrift:</t>
  </si>
  <si>
    <t>Dieses Feld muss zwingend ausgefüllt sein. Ohne Unterschrift ist der Verwendungsnachweis nicht gültig.</t>
  </si>
  <si>
    <t>Pauschalen bei Eigentumsobjekten</t>
  </si>
  <si>
    <t>Sachkostenpauschalen</t>
  </si>
  <si>
    <t>Höchstbetrag pro Gruppe</t>
  </si>
  <si>
    <t>Höchstbetrag je Kind</t>
  </si>
  <si>
    <t>Ist</t>
  </si>
  <si>
    <t>Unterhaltung Gebäude</t>
  </si>
  <si>
    <t>Unterhaltung der masch. Anlagen</t>
  </si>
  <si>
    <t>Unterhaltung der gärtnerischen Anlagen</t>
  </si>
  <si>
    <t>Unterhaltung der Außenspielgeräte</t>
  </si>
  <si>
    <t>Betriebsgerät und Inventar</t>
  </si>
  <si>
    <t>Gardinen, Vorhänge, Wäsche, Decken</t>
  </si>
  <si>
    <t>Gebäudereinigung</t>
  </si>
  <si>
    <t>Dienst- und Schutzkleidung</t>
  </si>
  <si>
    <t>Arzneimittel, Impfstoffe, Verbandsstoffe</t>
  </si>
  <si>
    <t>pädagogischer Sachbedarf</t>
  </si>
  <si>
    <t>Sachbedarf der Elternbeiräte</t>
  </si>
  <si>
    <t>Nutzung öffentl. Einrichtungen</t>
  </si>
  <si>
    <t>Bürobedarf</t>
  </si>
  <si>
    <t>Bücher- und Zeitschriften</t>
  </si>
  <si>
    <t>Post- und Fernmeldegebühren</t>
  </si>
  <si>
    <t>Reisekosten, Wegstreckenentschädigung</t>
  </si>
  <si>
    <t>Pauschalen bei Mietobjekten</t>
  </si>
  <si>
    <t>Anlage 11</t>
  </si>
  <si>
    <t>Blatt 4b</t>
  </si>
  <si>
    <t xml:space="preserve">Anlage 11 </t>
  </si>
  <si>
    <t>Blatt 1</t>
  </si>
  <si>
    <t>Kiel,</t>
  </si>
  <si>
    <t>Einrichtung</t>
  </si>
  <si>
    <t>Ort, Datum</t>
  </si>
  <si>
    <t xml:space="preserve">Verwendungsnachweis:          </t>
  </si>
  <si>
    <t>(Jahr)</t>
  </si>
  <si>
    <t>1.</t>
  </si>
  <si>
    <t>Art der Einrichtung</t>
  </si>
  <si>
    <t>Kindertagesstätte</t>
  </si>
  <si>
    <t>Betriebskindergarten</t>
  </si>
  <si>
    <t>kindergartenähnliche Einrichtung</t>
  </si>
  <si>
    <t xml:space="preserve">2. </t>
  </si>
  <si>
    <t>Leitung der Einrichtung</t>
  </si>
  <si>
    <t>Name:</t>
  </si>
  <si>
    <t>Telefonnummer:</t>
  </si>
  <si>
    <t>E-Mail:</t>
  </si>
  <si>
    <t>3.</t>
  </si>
  <si>
    <t>Anschrift der Einrichtung:</t>
  </si>
  <si>
    <t>Telefon:</t>
  </si>
  <si>
    <t>Fax:</t>
  </si>
  <si>
    <t>4.</t>
  </si>
  <si>
    <t>Träger:</t>
  </si>
  <si>
    <t>Anschrift:</t>
  </si>
  <si>
    <t>Blatt 2</t>
  </si>
  <si>
    <t>Name und Anschrift des Trägers</t>
  </si>
  <si>
    <t>Landeshauptstadt Kiel</t>
  </si>
  <si>
    <t>Der Oberbürgermeister</t>
  </si>
  <si>
    <t>Jugendamt 54.5.1</t>
  </si>
  <si>
    <t>Andreas-Gayk-Str.31</t>
  </si>
  <si>
    <t>24103 Kiel</t>
  </si>
  <si>
    <t>Vorstandsverzeichnis Nr.:</t>
  </si>
  <si>
    <t xml:space="preserve">Vorstand lt. Beschluss der Mitgliederversammlung vom: </t>
  </si>
  <si>
    <t>Name, Vorname</t>
  </si>
  <si>
    <t>Funktion im
Vorstand</t>
  </si>
  <si>
    <t>Anschrift</t>
  </si>
  <si>
    <t>Telefon
(Festnetz
/Mobil)</t>
  </si>
  <si>
    <t>E-Mail</t>
  </si>
  <si>
    <t>Stempel des Vereins/Trägers</t>
  </si>
  <si>
    <t>Unterschrift der/des Vorsitzenden</t>
  </si>
  <si>
    <t>Blatt 3</t>
  </si>
  <si>
    <t>Plätze, Öffnungszeiten, Belegung:</t>
  </si>
  <si>
    <t xml:space="preserve">Nr.
</t>
  </si>
  <si>
    <r>
      <t xml:space="preserve">Gruppe 
</t>
    </r>
    <r>
      <rPr>
        <sz val="11"/>
        <color theme="1"/>
        <rFont val="Arial"/>
        <family val="2"/>
      </rPr>
      <t>(altersgemischte Gruppe, inklusive altersgemischte Gruppe, Elementargruppe, Hort, 
I-Gruppe, Krippengruppe)</t>
    </r>
    <r>
      <rPr>
        <b/>
        <sz val="11"/>
        <color theme="1"/>
        <rFont val="Arial"/>
        <family val="2"/>
      </rPr>
      <t xml:space="preserve">
</t>
    </r>
  </si>
  <si>
    <t xml:space="preserve">Öffnungs-tage 
</t>
  </si>
  <si>
    <t xml:space="preserve">reguläre Öffnungs-zeiten
</t>
  </si>
  <si>
    <t>Rand- und Ergänzungs-gruppen vor der reg. Öffnungszeit</t>
  </si>
  <si>
    <t>Rand- und Ergänzungs-gruppen nach der reg. Öffnungszeit</t>
  </si>
  <si>
    <t>Wochenstunden
insgesamt</t>
  </si>
  <si>
    <t xml:space="preserve">Anzahl der Kinder
</t>
  </si>
  <si>
    <t>Kinder mit 
Migrationshintergrund
 oder Migranten</t>
  </si>
  <si>
    <t>Betreuungsart:</t>
  </si>
  <si>
    <t>Name der Gruppe:</t>
  </si>
  <si>
    <t>z. B. Elementargruppe o. ä.</t>
  </si>
  <si>
    <t>bei mehreren Gruppen</t>
  </si>
  <si>
    <t>Mo. - Fr.</t>
  </si>
  <si>
    <t>08:00 - 16:00 Uhr</t>
  </si>
  <si>
    <t xml:space="preserve">07:00 - 08:00 Uhr </t>
  </si>
  <si>
    <t>16:00 - 17:00 Uhr</t>
  </si>
  <si>
    <t>4 von 22</t>
  </si>
  <si>
    <t>2.</t>
  </si>
  <si>
    <t>5.</t>
  </si>
  <si>
    <t>6.</t>
  </si>
  <si>
    <t>7.</t>
  </si>
  <si>
    <t>8.</t>
  </si>
  <si>
    <t>9.</t>
  </si>
  <si>
    <t>10.</t>
  </si>
  <si>
    <t>Personal, Personaleinsatz, Personalkosten:</t>
  </si>
  <si>
    <t>Blatt 5</t>
  </si>
  <si>
    <t xml:space="preserve">Bezeichnung bzw.
tätig als:
</t>
  </si>
  <si>
    <t xml:space="preserve">Einsatz
 in Gruppe:
</t>
  </si>
  <si>
    <t xml:space="preserve">Name:
</t>
  </si>
  <si>
    <t xml:space="preserve">Vorname:                                  </t>
  </si>
  <si>
    <t>geboren am:</t>
  </si>
  <si>
    <t>Eintritt in der Kita:</t>
  </si>
  <si>
    <t xml:space="preserve">Ein- gruppierung:
</t>
  </si>
  <si>
    <t xml:space="preserve">Beschäftigungs- zeitraum:
</t>
  </si>
  <si>
    <t>wöchentl. 
Arbeitszeit
(Std./Wo.):</t>
  </si>
  <si>
    <t>Personal- kosten 
Arbeit- nehmer 
Brutto:</t>
  </si>
  <si>
    <t>Personal- kosten SV Arbeitgeber:</t>
  </si>
  <si>
    <t xml:space="preserve">Gesamt Personalkosten:             **    </t>
  </si>
  <si>
    <t>Planstellen-anteile pro Jahr
(päd. Personal)</t>
  </si>
  <si>
    <t>Bemerkungen:
****</t>
  </si>
  <si>
    <t>Kosten für Fort-, Weiterbildung und Fachberatung
***</t>
  </si>
  <si>
    <t xml:space="preserve">Leitung, Sozialpädagog*in, Erzieher*in, Kinderpfleger*in, Tagespflegepersonen, FSJ-Kraft, BFD, Vorpraktikant*in, Praktikant*in im Anerkennungsjahr, sonstiges Personal (wenn möglich nähere Angaben) </t>
  </si>
  <si>
    <t>Gruppennummer
Gruppenname</t>
  </si>
  <si>
    <t>Tarif, 
Entgeltgruppe, Stufe</t>
  </si>
  <si>
    <t>tatsächliche Arbeitszeiträume mit Stunden eintragen 
UND 
Zeiträume für Beschäftigungsverbot, Mutterschutz, Elternzeit 
und längere Abwesenheitszeiten 
mit 0,00 Stunden eintragen</t>
  </si>
  <si>
    <t xml:space="preserve"> lfd. Jahr für neue Gruppen/ Einrichtungen (bitte als solche kenntlich machen) einschließlich der Arbeitgeberanteile zur Sozialversicherung und zur zusätzlichen Altersversorgung</t>
  </si>
  <si>
    <r>
      <t xml:space="preserve">Krankheitsvertretung (KV) für (Name, Vorname), Ende Lohnfortzahlung (LFZ), arbeitsunfähig (AU) ab XX.XX.XXXX, Neueinstellung (Neu), Mutterschutz § 3, § 4 MuSchG usw.
</t>
    </r>
    <r>
      <rPr>
        <b/>
        <sz val="9"/>
        <color theme="1"/>
        <rFont val="Arial"/>
        <family val="2"/>
      </rPr>
      <t>(Zeiträume bei Beschäftigungs-
zeitraum eintragen)</t>
    </r>
  </si>
  <si>
    <t xml:space="preserve">Kosten für Fort‑/Weiterbildung sind den jeweiligen Kräften zuzuordnen </t>
  </si>
  <si>
    <t xml:space="preserve">von </t>
  </si>
  <si>
    <t>bis</t>
  </si>
  <si>
    <t>(Bei mehr Personal bitte 2. Blatt mit fortlaufender Nummerierung beifügen)</t>
  </si>
  <si>
    <t xml:space="preserve">Leitung, Sozialpädagogin, Erzieherin bzw. Erzieher, Kinderpflegerin, Tagespflegeperson, FSJ-Kraft, BFD, Vorpraktikantin, Praktikantin im Anerkennungsjahr, sonstiges Personal (wenn möglich nähere Angaben) </t>
  </si>
  <si>
    <t xml:space="preserve"> lfd. Jahr für neue Gruppen/Einrichtungen (bitte als solche kenntlich machen) einschließlich der Arbeitgeberanteile zur Sozialversicherung und zur zusätzlichen Altersversorgung</t>
  </si>
  <si>
    <t>Kinderliste:</t>
  </si>
  <si>
    <t>Blatt 6</t>
  </si>
  <si>
    <t>bitte für jede Gruppe eine separate Kinderliste einreichen!</t>
  </si>
  <si>
    <t>Jahr:</t>
  </si>
  <si>
    <t>Name der Kita:</t>
  </si>
  <si>
    <t xml:space="preserve">Betreuungsart: </t>
  </si>
  <si>
    <t>Elementargruppe</t>
  </si>
  <si>
    <t>altersgemischte Gruppe</t>
  </si>
  <si>
    <t>Krippengruppe</t>
  </si>
  <si>
    <t>integrative altersgemischte Gruppe</t>
  </si>
  <si>
    <t>Hort</t>
  </si>
  <si>
    <t>Tagespflege</t>
  </si>
  <si>
    <t>I-Gruppe</t>
  </si>
  <si>
    <t>Name</t>
  </si>
  <si>
    <t>Vorname</t>
  </si>
  <si>
    <t>geb. am</t>
  </si>
  <si>
    <t>Straße</t>
  </si>
  <si>
    <t>PLZ und Ort</t>
  </si>
  <si>
    <t>betreut   von</t>
  </si>
  <si>
    <t>betreut               bis</t>
  </si>
  <si>
    <r>
      <t xml:space="preserve">wöchentl. Betreuungs- stunden
</t>
    </r>
    <r>
      <rPr>
        <b/>
        <sz val="14"/>
        <rFont val="Arial"/>
        <family val="2"/>
      </rPr>
      <t>**</t>
    </r>
  </si>
  <si>
    <t>tägliche Betreuung</t>
  </si>
  <si>
    <t>Regel-IKind
Einzel-IKind
von-bis
(Tage)</t>
  </si>
  <si>
    <t>Betreuungs-entgelt Eltern   (ohne Beköstigung)</t>
  </si>
  <si>
    <r>
      <t>Beköstigung
Ja= x 
 Nein=</t>
    </r>
    <r>
      <rPr>
        <b/>
        <sz val="16"/>
        <rFont val="Arial"/>
        <family val="2"/>
      </rPr>
      <t xml:space="preserve"> -</t>
    </r>
  </si>
  <si>
    <t>** Änderungen von Betreuungsstunden oder Wechsel zu anderen Tagespflegepersonen sind separat pro Kind (untereinander, je Zeitraum) aufzuführen</t>
  </si>
  <si>
    <t xml:space="preserve">Kiel, den </t>
  </si>
  <si>
    <t>Unterschrift der Einrichtungsleitung</t>
  </si>
  <si>
    <t>Auflistung aller Krankheitstage</t>
  </si>
  <si>
    <t>Name der Gruppe und Gruppenstruktur:</t>
  </si>
  <si>
    <t>Auswertungsjahr</t>
  </si>
  <si>
    <t>Blatt 7</t>
  </si>
  <si>
    <t>tarifliche Arbeitszeit in der Woche:</t>
  </si>
  <si>
    <t xml:space="preserve">Bezeichnung
</t>
  </si>
  <si>
    <t xml:space="preserve">Name
</t>
  </si>
  <si>
    <t xml:space="preserve">Vorname                                  </t>
  </si>
  <si>
    <t xml:space="preserve">geb. am </t>
  </si>
  <si>
    <t>Zeitraum der Erkrankung / Abwesenheit</t>
  </si>
  <si>
    <t>Abwesende Arbeitstage</t>
  </si>
  <si>
    <t>Anzahl Feiertage</t>
  </si>
  <si>
    <t>Lohnfort-zahlung? ja/nein</t>
  </si>
  <si>
    <t>wöchentl.
Arbeitszeit
(Std./Wo.)</t>
  </si>
  <si>
    <t>Planstellenanteile</t>
  </si>
  <si>
    <t>Feiertage 2021</t>
  </si>
  <si>
    <t>Feiertage 2022</t>
  </si>
  <si>
    <t>Feiertage 2023</t>
  </si>
  <si>
    <t>Feiertage 2024</t>
  </si>
  <si>
    <t>Feiertage 2025</t>
  </si>
  <si>
    <t>ggfs. Ersatzweise Personalnummer</t>
  </si>
  <si>
    <t>Fachkraft/Erstkraft</t>
  </si>
  <si>
    <t>SPA/Zweitkraft</t>
  </si>
  <si>
    <t>ja</t>
  </si>
  <si>
    <t>nein</t>
  </si>
  <si>
    <t xml:space="preserve"> max. förderfähig</t>
  </si>
  <si>
    <t>Angabe Träger</t>
  </si>
  <si>
    <t xml:space="preserve">lt. VWNW  </t>
  </si>
  <si>
    <t>Fortbildung</t>
  </si>
  <si>
    <t xml:space="preserve">lt. VWNW </t>
  </si>
  <si>
    <t>lt. VWNW</t>
  </si>
  <si>
    <t>lt.VWNW</t>
  </si>
  <si>
    <t>je Planstelle der HW-Kraft 76,43 € / kalkulatorisch mind. 1 Planstelle</t>
  </si>
  <si>
    <r>
      <t xml:space="preserve">sonstige Personalaufwendungen </t>
    </r>
    <r>
      <rPr>
        <sz val="10"/>
        <rFont val="Arial"/>
        <family val="2"/>
      </rPr>
      <t>inkl.Fortbildung Sprachbild § 57 Abs. 3 KitaG (Nachweis erforderlich)</t>
    </r>
  </si>
  <si>
    <t>Bei 1-3 Gruppen einmalig 481,62 € ab 4 Gruppen 184,34 € je Gruppe</t>
  </si>
  <si>
    <t>pauschaler Ansatz</t>
  </si>
  <si>
    <t>Kosten der Fachberatung (bis zu 293,79 € pro Gruppe)</t>
  </si>
  <si>
    <t>gesetzlich vorgeschriebene Gebäudenebenkosten / 1.483,42 € je Einrichtung</t>
  </si>
  <si>
    <t xml:space="preserve">kindbezogene Pauschalen, päd.Sachbedarf 33,27 € / Elternbeiräte 0,42 € </t>
  </si>
  <si>
    <t>pro Gr. Pauschale Sachk. Miete = 3.189,72 €, Eigentum = 4.474,23 € + Fernmeldeg.</t>
  </si>
  <si>
    <t>Dienst- u. Schutzbekleidung = 76,43 € (für Küchenpersonal/HW-Kraft)</t>
  </si>
  <si>
    <t>Im Falle einer I-Gr. fiktive Pers.-Kosten einer SPA nach EGH-Tabelle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</si>
</sst>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#,##0.00\ &quot;€&quot;"/>
    <numFmt numFmtId="165" formatCode="0.0000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23" fillId="0" borderId="0"/>
    <xf numFmtId="166" fontId="12" fillId="0" borderId="0" applyFont="0" applyFill="0" applyBorder="0" applyAlignment="0" applyProtection="0"/>
  </cellStyleXfs>
  <cellXfs count="290">
    <xf numFmtId="0" fontId="0" fillId="0" borderId="0" xfId="0"/>
    <xf numFmtId="4" fontId="2" fillId="0" borderId="1" xfId="0" applyNumberFormat="1" applyFont="1" applyBorder="1" applyProtection="1">
      <protection locked="0"/>
    </xf>
    <xf numFmtId="0" fontId="2" fillId="0" borderId="0" xfId="0" applyFont="1"/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5" fillId="2" borderId="2" xfId="0" applyNumberFormat="1" applyFont="1" applyFill="1" applyBorder="1" applyProtection="1">
      <protection locked="0"/>
    </xf>
    <xf numFmtId="8" fontId="5" fillId="2" borderId="2" xfId="0" applyNumberFormat="1" applyFont="1" applyFill="1" applyBorder="1" applyProtection="1">
      <protection locked="0"/>
    </xf>
    <xf numFmtId="8" fontId="5" fillId="2" borderId="1" xfId="0" applyNumberFormat="1" applyFont="1" applyFill="1" applyBorder="1" applyProtection="1">
      <protection locked="0"/>
    </xf>
    <xf numFmtId="0" fontId="5" fillId="0" borderId="1" xfId="0" applyFont="1" applyBorder="1"/>
    <xf numFmtId="4" fontId="5" fillId="3" borderId="1" xfId="0" applyNumberFormat="1" applyFont="1" applyFill="1" applyBorder="1" applyProtection="1">
      <protection locked="0"/>
    </xf>
    <xf numFmtId="8" fontId="5" fillId="3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8" fontId="5" fillId="4" borderId="3" xfId="0" applyNumberFormat="1" applyFont="1" applyFill="1" applyBorder="1" applyProtection="1">
      <protection locked="0"/>
    </xf>
    <xf numFmtId="4" fontId="5" fillId="5" borderId="1" xfId="0" applyNumberFormat="1" applyFont="1" applyFill="1" applyBorder="1" applyProtection="1">
      <protection locked="0"/>
    </xf>
    <xf numFmtId="8" fontId="5" fillId="5" borderId="1" xfId="0" applyNumberFormat="1" applyFont="1" applyFill="1" applyBorder="1" applyAlignment="1" applyProtection="1">
      <alignment horizontal="right"/>
      <protection locked="0"/>
    </xf>
    <xf numFmtId="16" fontId="2" fillId="5" borderId="1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8" fontId="5" fillId="2" borderId="4" xfId="0" applyNumberFormat="1" applyFont="1" applyFill="1" applyBorder="1" applyProtection="1">
      <protection locked="0"/>
    </xf>
    <xf numFmtId="8" fontId="3" fillId="2" borderId="4" xfId="0" applyNumberFormat="1" applyFont="1" applyFill="1" applyBorder="1" applyProtection="1">
      <protection locked="0"/>
    </xf>
    <xf numFmtId="4" fontId="3" fillId="6" borderId="5" xfId="0" applyNumberFormat="1" applyFont="1" applyFill="1" applyBorder="1" applyProtection="1">
      <protection locked="0"/>
    </xf>
    <xf numFmtId="8" fontId="3" fillId="6" borderId="6" xfId="0" applyNumberFormat="1" applyFont="1" applyFill="1" applyBorder="1" applyProtection="1">
      <protection locked="0"/>
    </xf>
    <xf numFmtId="4" fontId="3" fillId="2" borderId="0" xfId="0" applyNumberFormat="1" applyFont="1" applyFill="1" applyBorder="1" applyProtection="1">
      <protection locked="0"/>
    </xf>
    <xf numFmtId="8" fontId="3" fillId="2" borderId="0" xfId="0" applyNumberFormat="1" applyFont="1" applyFill="1" applyBorder="1" applyProtection="1">
      <protection locked="0"/>
    </xf>
    <xf numFmtId="0" fontId="2" fillId="2" borderId="0" xfId="0" applyFont="1" applyFill="1"/>
    <xf numFmtId="8" fontId="8" fillId="2" borderId="1" xfId="0" applyNumberFormat="1" applyFont="1" applyFill="1" applyBorder="1" applyProtection="1">
      <protection locked="0"/>
    </xf>
    <xf numFmtId="0" fontId="2" fillId="0" borderId="7" xfId="0" applyFont="1" applyBorder="1"/>
    <xf numFmtId="4" fontId="3" fillId="6" borderId="8" xfId="0" applyNumberFormat="1" applyFont="1" applyFill="1" applyBorder="1" applyProtection="1">
      <protection locked="0"/>
    </xf>
    <xf numFmtId="8" fontId="5" fillId="6" borderId="9" xfId="0" applyNumberFormat="1" applyFont="1" applyFill="1" applyBorder="1" applyProtection="1">
      <protection locked="0"/>
    </xf>
    <xf numFmtId="4" fontId="5" fillId="2" borderId="0" xfId="0" applyNumberFormat="1" applyFont="1" applyFill="1" applyProtection="1">
      <protection locked="0"/>
    </xf>
    <xf numFmtId="8" fontId="9" fillId="2" borderId="1" xfId="0" applyNumberFormat="1" applyFont="1" applyFill="1" applyBorder="1" applyAlignment="1" applyProtection="1">
      <alignment horizontal="right"/>
      <protection locked="0"/>
    </xf>
    <xf numFmtId="4" fontId="3" fillId="2" borderId="1" xfId="0" applyNumberFormat="1" applyFont="1" applyFill="1" applyBorder="1" applyAlignment="1" applyProtection="1">
      <alignment horizontal="left"/>
      <protection locked="0"/>
    </xf>
    <xf numFmtId="8" fontId="9" fillId="2" borderId="1" xfId="0" applyNumberFormat="1" applyFont="1" applyFill="1" applyBorder="1" applyProtection="1">
      <protection locked="0"/>
    </xf>
    <xf numFmtId="4" fontId="9" fillId="2" borderId="0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5" fillId="0" borderId="1" xfId="0" applyNumberFormat="1" applyFont="1" applyFill="1" applyBorder="1" applyProtection="1">
      <protection locked="0"/>
    </xf>
    <xf numFmtId="8" fontId="5" fillId="0" borderId="1" xfId="0" applyNumberFormat="1" applyFont="1" applyFill="1" applyBorder="1" applyProtection="1">
      <protection locked="0"/>
    </xf>
    <xf numFmtId="0" fontId="10" fillId="0" borderId="1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Border="1" applyProtection="1">
      <protection locked="0"/>
    </xf>
    <xf numFmtId="0" fontId="2" fillId="0" borderId="1" xfId="0" applyFont="1" applyBorder="1"/>
    <xf numFmtId="0" fontId="1" fillId="0" borderId="0" xfId="0" applyFont="1"/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4" fontId="1" fillId="0" borderId="17" xfId="0" applyNumberFormat="1" applyFont="1" applyBorder="1" applyAlignment="1" applyProtection="1">
      <alignment horizontal="left"/>
      <protection locked="0"/>
    </xf>
    <xf numFmtId="4" fontId="1" fillId="0" borderId="18" xfId="0" applyNumberFormat="1" applyFont="1" applyBorder="1" applyAlignment="1" applyProtection="1">
      <alignment horizontal="left"/>
      <protection locked="0"/>
    </xf>
    <xf numFmtId="4" fontId="1" fillId="0" borderId="19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23" xfId="0" applyFont="1" applyBorder="1"/>
    <xf numFmtId="0" fontId="1" fillId="0" borderId="23" xfId="0" applyFont="1" applyBorder="1"/>
    <xf numFmtId="0" fontId="2" fillId="0" borderId="6" xfId="0" applyFont="1" applyBorder="1"/>
    <xf numFmtId="0" fontId="1" fillId="0" borderId="18" xfId="0" applyFont="1" applyBorder="1"/>
    <xf numFmtId="0" fontId="2" fillId="0" borderId="18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3" fillId="0" borderId="0" xfId="0" applyFont="1" applyBorder="1"/>
    <xf numFmtId="0" fontId="14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" xfId="0" applyNumberFormat="1" applyFont="1" applyBorder="1"/>
    <xf numFmtId="0" fontId="18" fillId="0" borderId="0" xfId="0" applyFont="1" applyBorder="1"/>
    <xf numFmtId="0" fontId="10" fillId="0" borderId="0" xfId="1"/>
    <xf numFmtId="0" fontId="13" fillId="0" borderId="0" xfId="1" applyFont="1"/>
    <xf numFmtId="0" fontId="19" fillId="0" borderId="0" xfId="1" applyFont="1" applyAlignment="1">
      <alignment horizontal="right"/>
    </xf>
    <xf numFmtId="0" fontId="19" fillId="0" borderId="4" xfId="1" applyFont="1" applyBorder="1" applyAlignment="1">
      <alignment horizontal="center" textRotation="255" wrapText="1"/>
    </xf>
    <xf numFmtId="0" fontId="19" fillId="2" borderId="4" xfId="1" applyFont="1" applyFill="1" applyBorder="1" applyAlignment="1">
      <alignment horizontal="center" vertical="top" wrapText="1"/>
    </xf>
    <xf numFmtId="0" fontId="19" fillId="0" borderId="4" xfId="1" applyFont="1" applyBorder="1" applyAlignment="1">
      <alignment horizontal="center" vertical="top" wrapText="1"/>
    </xf>
    <xf numFmtId="0" fontId="20" fillId="2" borderId="4" xfId="1" applyFont="1" applyFill="1" applyBorder="1" applyAlignment="1">
      <alignment horizontal="center" vertical="top" wrapText="1"/>
    </xf>
    <xf numFmtId="0" fontId="10" fillId="0" borderId="0" xfId="1" applyAlignment="1">
      <alignment horizontal="center" wrapText="1"/>
    </xf>
    <xf numFmtId="0" fontId="10" fillId="0" borderId="0" xfId="1" applyAlignment="1">
      <alignment horizontal="center"/>
    </xf>
    <xf numFmtId="0" fontId="15" fillId="0" borderId="4" xfId="1" applyFont="1" applyBorder="1" applyAlignment="1">
      <alignment horizontal="center" textRotation="255" wrapText="1"/>
    </xf>
    <xf numFmtId="0" fontId="15" fillId="2" borderId="4" xfId="1" applyFont="1" applyFill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10" fillId="0" borderId="1" xfId="1" applyBorder="1" applyAlignment="1">
      <alignment horizontal="center"/>
    </xf>
    <xf numFmtId="0" fontId="10" fillId="0" borderId="1" xfId="1" applyBorder="1" applyAlignment="1">
      <alignment horizontal="center" vertical="top" wrapText="1"/>
    </xf>
    <xf numFmtId="0" fontId="10" fillId="0" borderId="1" xfId="1" applyBorder="1" applyAlignment="1">
      <alignment horizontal="center" wrapText="1"/>
    </xf>
    <xf numFmtId="0" fontId="10" fillId="0" borderId="1" xfId="1" applyBorder="1"/>
    <xf numFmtId="14" fontId="10" fillId="0" borderId="1" xfId="1" applyNumberFormat="1" applyBorder="1"/>
    <xf numFmtId="2" fontId="10" fillId="0" borderId="1" xfId="1" applyNumberFormat="1" applyBorder="1"/>
    <xf numFmtId="164" fontId="10" fillId="0" borderId="1" xfId="1" applyNumberFormat="1" applyBorder="1"/>
    <xf numFmtId="165" fontId="10" fillId="0" borderId="1" xfId="1" applyNumberFormat="1" applyBorder="1"/>
    <xf numFmtId="14" fontId="10" fillId="0" borderId="1" xfId="1" applyNumberFormat="1" applyFill="1" applyBorder="1"/>
    <xf numFmtId="0" fontId="11" fillId="0" borderId="0" xfId="1" applyFont="1" applyAlignment="1">
      <alignment horizontal="right"/>
    </xf>
    <xf numFmtId="0" fontId="21" fillId="0" borderId="0" xfId="1" applyFont="1"/>
    <xf numFmtId="0" fontId="22" fillId="0" borderId="0" xfId="1" applyFont="1" applyAlignment="1">
      <alignment horizontal="left" indent="1"/>
    </xf>
    <xf numFmtId="0" fontId="11" fillId="0" borderId="0" xfId="1" applyFont="1"/>
    <xf numFmtId="0" fontId="24" fillId="0" borderId="0" xfId="2" applyFont="1" applyFill="1" applyBorder="1"/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left"/>
    </xf>
    <xf numFmtId="0" fontId="25" fillId="0" borderId="10" xfId="2" applyFont="1" applyFill="1" applyBorder="1"/>
    <xf numFmtId="0" fontId="26" fillId="0" borderId="0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right"/>
    </xf>
    <xf numFmtId="0" fontId="25" fillId="0" borderId="0" xfId="2" applyFont="1" applyFill="1" applyBorder="1"/>
    <xf numFmtId="0" fontId="27" fillId="0" borderId="0" xfId="2" applyFont="1" applyFill="1" applyBorder="1"/>
    <xf numFmtId="0" fontId="24" fillId="0" borderId="25" xfId="2" applyFont="1" applyBorder="1"/>
    <xf numFmtId="0" fontId="26" fillId="0" borderId="28" xfId="2" applyFont="1" applyFill="1" applyBorder="1" applyAlignment="1">
      <alignment horizontal="left"/>
    </xf>
    <xf numFmtId="0" fontId="24" fillId="0" borderId="32" xfId="2" applyFont="1" applyBorder="1"/>
    <xf numFmtId="0" fontId="26" fillId="0" borderId="35" xfId="2" applyFont="1" applyFill="1" applyBorder="1" applyAlignment="1">
      <alignment horizontal="left"/>
    </xf>
    <xf numFmtId="0" fontId="24" fillId="0" borderId="35" xfId="2" applyFont="1" applyBorder="1" applyAlignment="1">
      <alignment horizontal="left"/>
    </xf>
    <xf numFmtId="0" fontId="24" fillId="0" borderId="37" xfId="2" applyFont="1" applyBorder="1"/>
    <xf numFmtId="0" fontId="24" fillId="0" borderId="38" xfId="2" applyFont="1" applyBorder="1" applyAlignment="1">
      <alignment horizontal="left"/>
    </xf>
    <xf numFmtId="0" fontId="26" fillId="7" borderId="6" xfId="2" applyFont="1" applyFill="1" applyBorder="1" applyAlignment="1">
      <alignment vertical="top"/>
    </xf>
    <xf numFmtId="0" fontId="26" fillId="7" borderId="41" xfId="2" applyFont="1" applyFill="1" applyBorder="1" applyAlignment="1">
      <alignment horizontal="center" vertical="top"/>
    </xf>
    <xf numFmtId="0" fontId="26" fillId="7" borderId="8" xfId="2" applyFont="1" applyFill="1" applyBorder="1" applyAlignment="1">
      <alignment horizontal="center" vertical="top"/>
    </xf>
    <xf numFmtId="17" fontId="26" fillId="7" borderId="8" xfId="2" applyNumberFormat="1" applyFont="1" applyFill="1" applyBorder="1" applyAlignment="1">
      <alignment horizontal="center" vertical="top" wrapText="1"/>
    </xf>
    <xf numFmtId="17" fontId="26" fillId="7" borderId="9" xfId="2" applyNumberFormat="1" applyFont="1" applyFill="1" applyBorder="1" applyAlignment="1">
      <alignment horizontal="center" vertical="top" wrapText="1"/>
    </xf>
    <xf numFmtId="0" fontId="26" fillId="0" borderId="0" xfId="2" applyFont="1" applyFill="1" applyBorder="1"/>
    <xf numFmtId="0" fontId="5" fillId="0" borderId="2" xfId="2" applyFont="1" applyFill="1" applyBorder="1"/>
    <xf numFmtId="0" fontId="28" fillId="0" borderId="2" xfId="2" applyFont="1" applyBorder="1"/>
    <xf numFmtId="0" fontId="28" fillId="0" borderId="2" xfId="2" applyNumberFormat="1" applyFont="1" applyBorder="1"/>
    <xf numFmtId="14" fontId="28" fillId="0" borderId="2" xfId="2" applyNumberFormat="1" applyFont="1" applyBorder="1" applyAlignment="1">
      <alignment horizontal="center"/>
    </xf>
    <xf numFmtId="0" fontId="28" fillId="0" borderId="2" xfId="2" applyNumberFormat="1" applyFont="1" applyFill="1" applyBorder="1" applyAlignment="1">
      <alignment horizontal="left"/>
    </xf>
    <xf numFmtId="0" fontId="28" fillId="0" borderId="2" xfId="2" applyNumberFormat="1" applyFont="1" applyFill="1" applyBorder="1"/>
    <xf numFmtId="14" fontId="28" fillId="0" borderId="2" xfId="2" applyNumberFormat="1" applyFont="1" applyFill="1" applyBorder="1" applyAlignment="1">
      <alignment horizontal="center"/>
    </xf>
    <xf numFmtId="0" fontId="28" fillId="0" borderId="2" xfId="2" applyNumberFormat="1" applyFont="1" applyFill="1" applyBorder="1" applyAlignment="1">
      <alignment horizontal="center"/>
    </xf>
    <xf numFmtId="164" fontId="28" fillId="0" borderId="2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1" xfId="2" applyFont="1" applyFill="1" applyBorder="1"/>
    <xf numFmtId="0" fontId="28" fillId="0" borderId="1" xfId="2" applyFont="1" applyBorder="1"/>
    <xf numFmtId="14" fontId="28" fillId="0" borderId="1" xfId="2" applyNumberFormat="1" applyFont="1" applyBorder="1" applyAlignment="1">
      <alignment horizontal="center"/>
    </xf>
    <xf numFmtId="0" fontId="28" fillId="0" borderId="1" xfId="2" applyNumberFormat="1" applyFont="1" applyFill="1" applyBorder="1" applyAlignment="1">
      <alignment horizontal="left"/>
    </xf>
    <xf numFmtId="0" fontId="28" fillId="0" borderId="1" xfId="2" applyNumberFormat="1" applyFont="1" applyFill="1" applyBorder="1"/>
    <xf numFmtId="14" fontId="28" fillId="0" borderId="1" xfId="2" applyNumberFormat="1" applyFont="1" applyFill="1" applyBorder="1" applyAlignment="1">
      <alignment horizontal="center"/>
    </xf>
    <xf numFmtId="2" fontId="28" fillId="0" borderId="1" xfId="2" applyNumberFormat="1" applyFont="1" applyFill="1" applyBorder="1" applyAlignment="1">
      <alignment horizontal="center"/>
    </xf>
    <xf numFmtId="164" fontId="28" fillId="0" borderId="1" xfId="2" applyNumberFormat="1" applyFont="1" applyFill="1" applyBorder="1" applyAlignment="1">
      <alignment horizontal="center"/>
    </xf>
    <xf numFmtId="0" fontId="5" fillId="0" borderId="1" xfId="2" applyFont="1" applyBorder="1"/>
    <xf numFmtId="0" fontId="5" fillId="0" borderId="1" xfId="2" applyNumberFormat="1" applyFont="1" applyBorder="1"/>
    <xf numFmtId="14" fontId="5" fillId="0" borderId="1" xfId="2" applyNumberFormat="1" applyFont="1" applyBorder="1" applyAlignment="1">
      <alignment horizontal="center"/>
    </xf>
    <xf numFmtId="0" fontId="5" fillId="0" borderId="1" xfId="2" applyNumberFormat="1" applyFont="1" applyFill="1" applyBorder="1" applyAlignment="1">
      <alignment horizontal="left"/>
    </xf>
    <xf numFmtId="0" fontId="5" fillId="0" borderId="1" xfId="2" applyNumberFormat="1" applyFont="1" applyFill="1" applyBorder="1"/>
    <xf numFmtId="14" fontId="3" fillId="0" borderId="1" xfId="2" applyNumberFormat="1" applyFont="1" applyFill="1" applyBorder="1" applyAlignment="1">
      <alignment horizontal="center"/>
    </xf>
    <xf numFmtId="2" fontId="3" fillId="0" borderId="1" xfId="2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5" fillId="8" borderId="0" xfId="2" applyFont="1" applyFill="1" applyBorder="1"/>
    <xf numFmtId="0" fontId="5" fillId="0" borderId="1" xfId="2" applyNumberFormat="1" applyFont="1" applyBorder="1" applyAlignment="1">
      <alignment horizontal="center"/>
    </xf>
    <xf numFmtId="0" fontId="24" fillId="0" borderId="0" xfId="2" applyFont="1" applyBorder="1"/>
    <xf numFmtId="0" fontId="24" fillId="0" borderId="0" xfId="2" applyNumberFormat="1" applyFont="1" applyBorder="1"/>
    <xf numFmtId="14" fontId="24" fillId="0" borderId="0" xfId="2" applyNumberFormat="1" applyFont="1" applyBorder="1" applyAlignment="1">
      <alignment horizontal="center"/>
    </xf>
    <xf numFmtId="0" fontId="24" fillId="0" borderId="0" xfId="2" applyNumberFormat="1" applyFont="1" applyBorder="1" applyAlignment="1">
      <alignment horizontal="center"/>
    </xf>
    <xf numFmtId="14" fontId="26" fillId="0" borderId="0" xfId="2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>
      <alignment horizontal="center"/>
    </xf>
    <xf numFmtId="164" fontId="26" fillId="0" borderId="0" xfId="2" applyNumberFormat="1" applyFont="1" applyFill="1" applyBorder="1" applyAlignment="1">
      <alignment horizontal="center"/>
    </xf>
    <xf numFmtId="0" fontId="26" fillId="0" borderId="23" xfId="2" applyFont="1" applyFill="1" applyBorder="1" applyAlignment="1">
      <alignment horizontal="left"/>
    </xf>
    <xf numFmtId="0" fontId="24" fillId="0" borderId="23" xfId="2" applyFont="1" applyFill="1" applyBorder="1" applyAlignment="1">
      <alignment horizontal="left"/>
    </xf>
    <xf numFmtId="0" fontId="24" fillId="0" borderId="23" xfId="2" applyFont="1" applyFill="1" applyBorder="1" applyAlignment="1">
      <alignment horizontal="center"/>
    </xf>
    <xf numFmtId="0" fontId="26" fillId="0" borderId="0" xfId="2" applyNumberFormat="1" applyFont="1" applyBorder="1" applyAlignment="1">
      <alignment horizontal="center"/>
    </xf>
    <xf numFmtId="14" fontId="26" fillId="0" borderId="0" xfId="2" applyNumberFormat="1" applyFont="1" applyBorder="1" applyAlignment="1">
      <alignment horizontal="center"/>
    </xf>
    <xf numFmtId="0" fontId="24" fillId="0" borderId="0" xfId="2" applyFont="1" applyFill="1" applyBorder="1" applyAlignment="1"/>
    <xf numFmtId="14" fontId="24" fillId="0" borderId="0" xfId="2" applyNumberFormat="1" applyFont="1" applyFill="1" applyBorder="1" applyAlignment="1">
      <alignment horizontal="center"/>
    </xf>
    <xf numFmtId="0" fontId="29" fillId="0" borderId="0" xfId="1" applyFont="1" applyAlignment="1">
      <alignment horizontal="center"/>
    </xf>
    <xf numFmtId="0" fontId="19" fillId="0" borderId="0" xfId="1" applyFont="1" applyBorder="1" applyAlignment="1">
      <alignment horizontal="left"/>
    </xf>
    <xf numFmtId="0" fontId="29" fillId="0" borderId="0" xfId="1" applyFont="1" applyBorder="1" applyAlignment="1">
      <alignment horizontal="center"/>
    </xf>
    <xf numFmtId="0" fontId="2" fillId="0" borderId="1" xfId="1" applyFont="1" applyBorder="1"/>
    <xf numFmtId="0" fontId="10" fillId="0" borderId="4" xfId="1" applyBorder="1" applyAlignment="1">
      <alignment horizontal="center" textRotation="255" wrapText="1"/>
    </xf>
    <xf numFmtId="0" fontId="10" fillId="0" borderId="4" xfId="1" applyBorder="1" applyAlignment="1">
      <alignment horizontal="center" vertical="top" wrapText="1"/>
    </xf>
    <xf numFmtId="0" fontId="10" fillId="0" borderId="21" xfId="1" applyBorder="1" applyAlignment="1">
      <alignment horizontal="center" vertical="top" wrapText="1"/>
    </xf>
    <xf numFmtId="14" fontId="10" fillId="0" borderId="0" xfId="1" applyNumberFormat="1" applyAlignment="1">
      <alignment horizontal="center" wrapText="1"/>
    </xf>
    <xf numFmtId="14" fontId="10" fillId="0" borderId="0" xfId="1" applyNumberFormat="1" applyAlignment="1">
      <alignment horizontal="center"/>
    </xf>
    <xf numFmtId="14" fontId="10" fillId="0" borderId="0" xfId="1" applyNumberFormat="1"/>
    <xf numFmtId="0" fontId="10" fillId="0" borderId="0" xfId="1" applyNumberFormat="1"/>
    <xf numFmtId="0" fontId="21" fillId="0" borderId="0" xfId="1" applyFont="1" applyAlignment="1">
      <alignment horizontal="left"/>
    </xf>
    <xf numFmtId="0" fontId="21" fillId="0" borderId="0" xfId="1" applyFont="1" applyAlignment="1"/>
    <xf numFmtId="4" fontId="1" fillId="0" borderId="17" xfId="0" applyNumberFormat="1" applyFont="1" applyBorder="1" applyAlignment="1" applyProtection="1">
      <protection locked="0"/>
    </xf>
    <xf numFmtId="4" fontId="1" fillId="0" borderId="0" xfId="0" applyNumberFormat="1" applyFont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0" xfId="0" applyNumberFormat="1" applyFont="1" applyBorder="1" applyAlignment="1" applyProtection="1">
      <protection locked="0"/>
    </xf>
    <xf numFmtId="4" fontId="2" fillId="0" borderId="17" xfId="0" applyNumberFormat="1" applyFont="1" applyBorder="1" applyAlignment="1" applyProtection="1">
      <protection locked="0"/>
    </xf>
    <xf numFmtId="4" fontId="2" fillId="0" borderId="0" xfId="0" applyNumberFormat="1" applyFont="1" applyBorder="1" applyAlignment="1" applyProtection="1">
      <alignment horizontal="left"/>
      <protection locked="0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4" fontId="2" fillId="2" borderId="0" xfId="0" applyNumberFormat="1" applyFont="1" applyFill="1" applyBorder="1" applyProtection="1">
      <protection locked="0"/>
    </xf>
    <xf numFmtId="4" fontId="2" fillId="0" borderId="0" xfId="0" applyNumberFormat="1" applyFont="1" applyProtection="1"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8" fontId="5" fillId="2" borderId="2" xfId="0" applyNumberFormat="1" applyFont="1" applyFill="1" applyBorder="1" applyAlignment="1" applyProtection="1">
      <alignment horizontal="center"/>
      <protection locked="0"/>
    </xf>
    <xf numFmtId="8" fontId="5" fillId="2" borderId="1" xfId="0" applyNumberFormat="1" applyFont="1" applyFill="1" applyBorder="1" applyAlignment="1" applyProtection="1">
      <alignment horizontal="center"/>
      <protection locked="0"/>
    </xf>
    <xf numFmtId="8" fontId="2" fillId="2" borderId="1" xfId="0" applyNumberFormat="1" applyFont="1" applyFill="1" applyBorder="1" applyAlignment="1" applyProtection="1">
      <alignment horizontal="center"/>
      <protection locked="0"/>
    </xf>
    <xf numFmtId="164" fontId="11" fillId="0" borderId="17" xfId="0" applyNumberFormat="1" applyFont="1" applyBorder="1" applyAlignment="1" applyProtection="1">
      <alignment wrapText="1"/>
      <protection locked="0"/>
    </xf>
    <xf numFmtId="164" fontId="11" fillId="0" borderId="19" xfId="0" applyNumberFormat="1" applyFont="1" applyBorder="1" applyAlignment="1" applyProtection="1">
      <alignment wrapText="1"/>
      <protection locked="0"/>
    </xf>
    <xf numFmtId="164" fontId="11" fillId="0" borderId="1" xfId="0" applyNumberFormat="1" applyFont="1" applyBorder="1" applyAlignment="1" applyProtection="1">
      <alignment horizontal="right" wrapText="1"/>
      <protection locked="0"/>
    </xf>
    <xf numFmtId="4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Border="1" applyAlignment="1">
      <alignment horizontal="right"/>
    </xf>
    <xf numFmtId="8" fontId="5" fillId="3" borderId="1" xfId="0" applyNumberFormat="1" applyFont="1" applyFill="1" applyBorder="1" applyAlignment="1" applyProtection="1">
      <alignment horizontal="center"/>
      <protection locked="0"/>
    </xf>
    <xf numFmtId="8" fontId="5" fillId="4" borderId="1" xfId="0" applyNumberFormat="1" applyFont="1" applyFill="1" applyBorder="1" applyAlignment="1" applyProtection="1">
      <alignment horizontal="center"/>
      <protection locked="0"/>
    </xf>
    <xf numFmtId="8" fontId="5" fillId="4" borderId="1" xfId="0" applyNumberFormat="1" applyFont="1" applyFill="1" applyBorder="1" applyProtection="1">
      <protection locked="0"/>
    </xf>
    <xf numFmtId="8" fontId="5" fillId="5" borderId="1" xfId="0" applyNumberFormat="1" applyFont="1" applyFill="1" applyBorder="1" applyProtection="1">
      <protection locked="0"/>
    </xf>
    <xf numFmtId="8" fontId="5" fillId="5" borderId="1" xfId="0" applyNumberFormat="1" applyFont="1" applyFill="1" applyBorder="1" applyAlignment="1" applyProtection="1">
      <alignment horizontal="center"/>
      <protection locked="0"/>
    </xf>
    <xf numFmtId="164" fontId="5" fillId="5" borderId="1" xfId="0" applyNumberFormat="1" applyFont="1" applyFill="1" applyBorder="1" applyProtection="1">
      <protection locked="0"/>
    </xf>
    <xf numFmtId="164" fontId="11" fillId="0" borderId="17" xfId="0" applyNumberFormat="1" applyFont="1" applyBorder="1" applyAlignment="1" applyProtection="1">
      <alignment horizontal="center" wrapText="1"/>
      <protection locked="0"/>
    </xf>
    <xf numFmtId="164" fontId="11" fillId="0" borderId="19" xfId="0" applyNumberFormat="1" applyFont="1" applyBorder="1" applyAlignment="1" applyProtection="1">
      <alignment horizontal="center" wrapText="1"/>
      <protection locked="0"/>
    </xf>
    <xf numFmtId="8" fontId="5" fillId="0" borderId="1" xfId="0" applyNumberFormat="1" applyFont="1" applyFill="1" applyBorder="1" applyAlignment="1" applyProtection="1">
      <alignment horizontal="center"/>
      <protection locked="0"/>
    </xf>
    <xf numFmtId="8" fontId="5" fillId="2" borderId="4" xfId="0" applyNumberFormat="1" applyFont="1" applyFill="1" applyBorder="1" applyAlignment="1" applyProtection="1">
      <alignment horizontal="center"/>
      <protection locked="0"/>
    </xf>
    <xf numFmtId="8" fontId="5" fillId="6" borderId="41" xfId="0" applyNumberFormat="1" applyFont="1" applyFill="1" applyBorder="1" applyProtection="1">
      <protection locked="0"/>
    </xf>
    <xf numFmtId="8" fontId="5" fillId="2" borderId="42" xfId="0" applyNumberFormat="1" applyFont="1" applyFill="1" applyBorder="1" applyProtection="1">
      <protection locked="0"/>
    </xf>
    <xf numFmtId="164" fontId="2" fillId="0" borderId="0" xfId="0" applyNumberFormat="1" applyFont="1"/>
    <xf numFmtId="8" fontId="2" fillId="2" borderId="1" xfId="0" applyNumberFormat="1" applyFont="1" applyFill="1" applyBorder="1" applyProtection="1">
      <protection locked="0"/>
    </xf>
    <xf numFmtId="8" fontId="5" fillId="2" borderId="1" xfId="3" applyNumberFormat="1" applyFont="1" applyFill="1" applyBorder="1" applyProtection="1">
      <protection locked="0"/>
    </xf>
    <xf numFmtId="8" fontId="5" fillId="6" borderId="8" xfId="0" applyNumberFormat="1" applyFont="1" applyFill="1" applyBorder="1" applyProtection="1">
      <protection locked="0"/>
    </xf>
    <xf numFmtId="8" fontId="3" fillId="2" borderId="0" xfId="0" applyNumberFormat="1" applyFont="1" applyFill="1" applyAlignment="1" applyProtection="1">
      <alignment horizontal="right"/>
      <protection locked="0"/>
    </xf>
    <xf numFmtId="4" fontId="8" fillId="2" borderId="0" xfId="0" applyNumberFormat="1" applyFont="1" applyFill="1" applyBorder="1" applyProtection="1">
      <protection locked="0"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4" fontId="2" fillId="0" borderId="4" xfId="0" applyNumberFormat="1" applyFont="1" applyBorder="1" applyAlignment="1" applyProtection="1">
      <alignment horizontal="left"/>
      <protection locked="0"/>
    </xf>
    <xf numFmtId="4" fontId="2" fillId="0" borderId="2" xfId="0" applyNumberFormat="1" applyFont="1" applyBorder="1" applyAlignment="1" applyProtection="1">
      <alignment horizontal="left"/>
      <protection locked="0"/>
    </xf>
    <xf numFmtId="164" fontId="11" fillId="0" borderId="4" xfId="0" applyNumberFormat="1" applyFont="1" applyBorder="1" applyAlignment="1" applyProtection="1">
      <alignment horizontal="left" wrapText="1"/>
      <protection locked="0"/>
    </xf>
    <xf numFmtId="164" fontId="11" fillId="0" borderId="2" xfId="0" applyNumberFormat="1" applyFont="1" applyBorder="1" applyAlignment="1" applyProtection="1">
      <alignment horizontal="left" wrapText="1"/>
      <protection locked="0"/>
    </xf>
    <xf numFmtId="4" fontId="1" fillId="0" borderId="17" xfId="0" applyNumberFormat="1" applyFont="1" applyBorder="1" applyAlignment="1" applyProtection="1">
      <alignment horizontal="left"/>
      <protection locked="0"/>
    </xf>
    <xf numFmtId="4" fontId="1" fillId="0" borderId="18" xfId="0" applyNumberFormat="1" applyFont="1" applyBorder="1" applyAlignment="1" applyProtection="1">
      <alignment horizontal="left"/>
      <protection locked="0"/>
    </xf>
    <xf numFmtId="4" fontId="1" fillId="0" borderId="19" xfId="0" applyNumberFormat="1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0" fontId="19" fillId="0" borderId="20" xfId="1" applyFont="1" applyBorder="1" applyAlignment="1">
      <alignment horizontal="center" vertical="top" wrapText="1"/>
    </xf>
    <xf numFmtId="0" fontId="19" fillId="0" borderId="21" xfId="1" applyFont="1" applyBorder="1" applyAlignment="1">
      <alignment horizontal="center" vertical="top" wrapText="1"/>
    </xf>
    <xf numFmtId="0" fontId="15" fillId="0" borderId="17" xfId="1" applyFont="1" applyBorder="1" applyAlignment="1">
      <alignment horizontal="center" vertical="top" wrapText="1"/>
    </xf>
    <xf numFmtId="0" fontId="15" fillId="0" borderId="19" xfId="1" applyFont="1" applyBorder="1" applyAlignment="1">
      <alignment horizontal="center" vertical="top" wrapText="1"/>
    </xf>
    <xf numFmtId="0" fontId="24" fillId="0" borderId="23" xfId="2" applyFont="1" applyFill="1" applyBorder="1" applyAlignment="1">
      <alignment horizontal="left"/>
    </xf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left"/>
    </xf>
    <xf numFmtId="0" fontId="26" fillId="0" borderId="26" xfId="2" applyFont="1" applyBorder="1" applyAlignment="1">
      <alignment horizontal="left"/>
    </xf>
    <xf numFmtId="0" fontId="26" fillId="0" borderId="27" xfId="2" applyFont="1" applyBorder="1" applyAlignment="1">
      <alignment horizontal="left"/>
    </xf>
    <xf numFmtId="0" fontId="24" fillId="0" borderId="1" xfId="2" applyFont="1" applyBorder="1" applyAlignment="1"/>
    <xf numFmtId="17" fontId="24" fillId="0" borderId="1" xfId="2" applyNumberFormat="1" applyFont="1" applyFill="1" applyBorder="1" applyAlignment="1"/>
    <xf numFmtId="17" fontId="26" fillId="0" borderId="17" xfId="2" applyNumberFormat="1" applyFont="1" applyFill="1" applyBorder="1" applyAlignment="1">
      <alignment horizontal="center"/>
    </xf>
    <xf numFmtId="17" fontId="26" fillId="0" borderId="36" xfId="2" applyNumberFormat="1" applyFont="1" applyFill="1" applyBorder="1" applyAlignment="1">
      <alignment horizontal="center"/>
    </xf>
    <xf numFmtId="0" fontId="26" fillId="0" borderId="33" xfId="2" applyFont="1" applyBorder="1" applyAlignment="1">
      <alignment horizontal="left"/>
    </xf>
    <xf numFmtId="0" fontId="26" fillId="0" borderId="34" xfId="2" applyFont="1" applyBorder="1" applyAlignment="1">
      <alignment horizontal="left"/>
    </xf>
    <xf numFmtId="0" fontId="24" fillId="0" borderId="7" xfId="2" applyFont="1" applyBorder="1" applyAlignment="1"/>
    <xf numFmtId="17" fontId="24" fillId="0" borderId="7" xfId="2" applyNumberFormat="1" applyFont="1" applyFill="1" applyBorder="1" applyAlignment="1"/>
    <xf numFmtId="17" fontId="26" fillId="0" borderId="39" xfId="2" applyNumberFormat="1" applyFont="1" applyFill="1" applyBorder="1" applyAlignment="1">
      <alignment horizontal="center"/>
    </xf>
    <xf numFmtId="17" fontId="26" fillId="0" borderId="40" xfId="2" applyNumberFormat="1" applyFont="1" applyFill="1" applyBorder="1" applyAlignment="1">
      <alignment horizontal="center"/>
    </xf>
    <xf numFmtId="14" fontId="24" fillId="0" borderId="29" xfId="2" applyNumberFormat="1" applyFont="1" applyBorder="1" applyAlignment="1"/>
    <xf numFmtId="0" fontId="24" fillId="0" borderId="29" xfId="2" applyFont="1" applyBorder="1" applyAlignment="1"/>
    <xf numFmtId="17" fontId="26" fillId="0" borderId="30" xfId="2" applyNumberFormat="1" applyFont="1" applyFill="1" applyBorder="1" applyAlignment="1">
      <alignment horizontal="center"/>
    </xf>
    <xf numFmtId="17" fontId="26" fillId="0" borderId="31" xfId="2" applyNumberFormat="1" applyFont="1" applyFill="1" applyBorder="1" applyAlignment="1">
      <alignment horizontal="center"/>
    </xf>
    <xf numFmtId="14" fontId="24" fillId="0" borderId="1" xfId="2" applyNumberFormat="1" applyFont="1" applyBorder="1" applyAlignment="1"/>
    <xf numFmtId="0" fontId="24" fillId="0" borderId="17" xfId="2" applyFont="1" applyFill="1" applyBorder="1" applyAlignment="1">
      <alignment horizontal="center"/>
    </xf>
    <xf numFmtId="0" fontId="24" fillId="0" borderId="36" xfId="2" applyFont="1" applyFill="1" applyBorder="1" applyAlignment="1">
      <alignment horizontal="center"/>
    </xf>
    <xf numFmtId="0" fontId="19" fillId="0" borderId="0" xfId="1" applyFont="1" applyAlignment="1">
      <alignment horizontal="right"/>
    </xf>
    <xf numFmtId="0" fontId="10" fillId="0" borderId="0" xfId="1" applyAlignment="1">
      <alignment horizontal="left"/>
    </xf>
    <xf numFmtId="0" fontId="10" fillId="0" borderId="20" xfId="1" applyBorder="1" applyAlignment="1">
      <alignment horizontal="center" vertical="top" wrapText="1"/>
    </xf>
    <xf numFmtId="0" fontId="10" fillId="0" borderId="21" xfId="1" applyBorder="1" applyAlignment="1">
      <alignment horizontal="center" vertical="top" wrapText="1"/>
    </xf>
    <xf numFmtId="0" fontId="11" fillId="0" borderId="17" xfId="1" applyFont="1" applyBorder="1" applyAlignment="1">
      <alignment horizontal="center" wrapText="1"/>
    </xf>
    <xf numFmtId="0" fontId="11" fillId="0" borderId="19" xfId="1" applyFont="1" applyBorder="1" applyAlignment="1">
      <alignment horizontal="center" wrapText="1"/>
    </xf>
    <xf numFmtId="0" fontId="29" fillId="0" borderId="0" xfId="1" applyFont="1" applyAlignment="1">
      <alignment horizontal="center"/>
    </xf>
    <xf numFmtId="0" fontId="19" fillId="0" borderId="1" xfId="1" applyFont="1" applyBorder="1" applyAlignment="1">
      <alignment horizontal="left"/>
    </xf>
    <xf numFmtId="0" fontId="29" fillId="0" borderId="1" xfId="1" applyFont="1" applyBorder="1" applyAlignment="1">
      <alignment horizontal="center"/>
    </xf>
    <xf numFmtId="0" fontId="19" fillId="0" borderId="24" xfId="1" applyFont="1" applyBorder="1" applyAlignment="1">
      <alignment horizontal="right"/>
    </xf>
  </cellXfs>
  <cellStyles count="4">
    <cellStyle name="Komma 2" xfId="3"/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0</xdr:rowOff>
    </xdr:from>
    <xdr:to>
      <xdr:col>4</xdr:col>
      <xdr:colOff>723900</xdr:colOff>
      <xdr:row>2</xdr:row>
      <xdr:rowOff>19050</xdr:rowOff>
    </xdr:to>
    <xdr:pic>
      <xdr:nvPicPr>
        <xdr:cNvPr id="2" name="Grafik 1" descr="Das Kiel.Sailing.City-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0"/>
          <a:ext cx="100965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838200</xdr:colOff>
      <xdr:row>2</xdr:row>
      <xdr:rowOff>0</xdr:rowOff>
    </xdr:from>
    <xdr:to>
      <xdr:col>10</xdr:col>
      <xdr:colOff>621030</xdr:colOff>
      <xdr:row>4</xdr:row>
      <xdr:rowOff>86995</xdr:rowOff>
    </xdr:to>
    <xdr:pic>
      <xdr:nvPicPr>
        <xdr:cNvPr id="2" name="Grafik 1" descr="Das Kiel.Sailing.City-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5450" y="200025"/>
          <a:ext cx="1249680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L16" sqref="L16"/>
    </sheetView>
  </sheetViews>
  <sheetFormatPr baseColWidth="10" defaultRowHeight="15" x14ac:dyDescent="0.25"/>
  <cols>
    <col min="1" max="1" width="5.140625" customWidth="1"/>
  </cols>
  <sheetData>
    <row r="1" spans="1:8" x14ac:dyDescent="0.25">
      <c r="A1" s="2"/>
      <c r="B1" s="2"/>
      <c r="C1" s="2"/>
      <c r="D1" s="2"/>
      <c r="E1" s="2"/>
      <c r="F1" s="2"/>
      <c r="G1" s="231" t="s">
        <v>74</v>
      </c>
      <c r="H1" s="231"/>
    </row>
    <row r="2" spans="1:8" x14ac:dyDescent="0.25">
      <c r="A2" s="2"/>
      <c r="B2" s="2"/>
      <c r="C2" s="2"/>
      <c r="D2" s="2"/>
      <c r="E2" s="2"/>
      <c r="F2" s="2"/>
      <c r="G2" s="231" t="s">
        <v>75</v>
      </c>
      <c r="H2" s="231"/>
    </row>
    <row r="3" spans="1:8" x14ac:dyDescent="0.25">
      <c r="A3" s="60"/>
      <c r="B3" s="60"/>
      <c r="C3" s="60"/>
      <c r="D3" s="60"/>
      <c r="E3" s="2"/>
      <c r="F3" s="60" t="s">
        <v>76</v>
      </c>
      <c r="G3" s="60"/>
      <c r="H3" s="60"/>
    </row>
    <row r="4" spans="1:8" x14ac:dyDescent="0.25">
      <c r="A4" s="51" t="s">
        <v>77</v>
      </c>
      <c r="B4" s="2"/>
      <c r="C4" s="2"/>
      <c r="D4" s="2"/>
      <c r="E4" s="2"/>
      <c r="F4" s="2"/>
      <c r="G4" s="51" t="s">
        <v>78</v>
      </c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51" t="s">
        <v>79</v>
      </c>
      <c r="B8" s="51"/>
      <c r="C8" s="51"/>
      <c r="D8" s="61"/>
      <c r="E8" s="51" t="s">
        <v>80</v>
      </c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51" t="s">
        <v>81</v>
      </c>
      <c r="B11" s="51" t="s">
        <v>82</v>
      </c>
      <c r="C11" s="51"/>
      <c r="D11" s="2"/>
      <c r="E11" s="2"/>
      <c r="F11" s="2"/>
      <c r="G11" s="2"/>
      <c r="H11" s="2"/>
    </row>
    <row r="12" spans="1:8" ht="15.75" thickBot="1" x14ac:dyDescent="0.3">
      <c r="A12" s="2"/>
      <c r="B12" s="2"/>
      <c r="C12" s="2"/>
      <c r="D12" s="2"/>
      <c r="E12" s="2"/>
      <c r="F12" s="2"/>
      <c r="G12" s="2"/>
      <c r="H12" s="2"/>
    </row>
    <row r="13" spans="1:8" ht="15.75" thickBot="1" x14ac:dyDescent="0.3">
      <c r="A13" s="62"/>
      <c r="B13" s="2" t="s">
        <v>83</v>
      </c>
      <c r="C13" s="2"/>
      <c r="D13" s="2"/>
      <c r="E13" s="2"/>
      <c r="F13" s="2"/>
      <c r="G13" s="2"/>
      <c r="H13" s="2"/>
    </row>
    <row r="14" spans="1:8" ht="15.75" thickBot="1" x14ac:dyDescent="0.3">
      <c r="A14" s="2"/>
      <c r="B14" s="2"/>
      <c r="C14" s="2"/>
      <c r="D14" s="2"/>
      <c r="E14" s="2"/>
      <c r="F14" s="2"/>
      <c r="G14" s="2"/>
      <c r="H14" s="2"/>
    </row>
    <row r="15" spans="1:8" ht="15.75" thickBot="1" x14ac:dyDescent="0.3">
      <c r="A15" s="62"/>
      <c r="B15" s="2" t="s">
        <v>84</v>
      </c>
      <c r="C15" s="2"/>
      <c r="D15" s="2"/>
      <c r="E15" s="2"/>
      <c r="F15" s="2"/>
      <c r="G15" s="2"/>
      <c r="H15" s="2"/>
    </row>
    <row r="16" spans="1:8" ht="15.75" thickBot="1" x14ac:dyDescent="0.3">
      <c r="A16" s="2"/>
      <c r="B16" s="2"/>
      <c r="C16" s="2"/>
      <c r="D16" s="2"/>
      <c r="E16" s="2"/>
      <c r="F16" s="2"/>
      <c r="G16" s="2"/>
      <c r="H16" s="2"/>
    </row>
    <row r="17" spans="1:8" ht="15.75" thickBot="1" x14ac:dyDescent="0.3">
      <c r="A17" s="62"/>
      <c r="B17" s="2" t="s">
        <v>85</v>
      </c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51" t="s">
        <v>86</v>
      </c>
      <c r="B21" s="51" t="s">
        <v>87</v>
      </c>
      <c r="C21" s="51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61" t="s">
        <v>88</v>
      </c>
      <c r="C23" s="60"/>
      <c r="D23" s="60"/>
      <c r="E23" s="60"/>
      <c r="F23" s="60"/>
      <c r="G23" s="2"/>
      <c r="H23" s="2"/>
    </row>
    <row r="24" spans="1:8" x14ac:dyDescent="0.25">
      <c r="A24" s="2"/>
      <c r="B24" s="63" t="s">
        <v>89</v>
      </c>
      <c r="C24" s="64"/>
      <c r="D24" s="64"/>
      <c r="E24" s="64"/>
      <c r="F24" s="64"/>
      <c r="G24" s="2"/>
      <c r="H24" s="2"/>
    </row>
    <row r="25" spans="1:8" x14ac:dyDescent="0.25">
      <c r="A25" s="2"/>
      <c r="B25" s="63" t="s">
        <v>90</v>
      </c>
      <c r="C25" s="64"/>
      <c r="D25" s="64"/>
      <c r="E25" s="64"/>
      <c r="F25" s="64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51" t="s">
        <v>91</v>
      </c>
      <c r="B31" s="51" t="s">
        <v>92</v>
      </c>
      <c r="C31" s="51"/>
      <c r="D31" s="2"/>
      <c r="E31" s="2"/>
      <c r="F31" s="2"/>
      <c r="G31" s="2"/>
      <c r="H31" s="2"/>
    </row>
    <row r="32" spans="1:8" x14ac:dyDescent="0.25">
      <c r="A32" s="2"/>
      <c r="B32" s="60"/>
      <c r="C32" s="60"/>
      <c r="D32" s="60"/>
      <c r="E32" s="60"/>
      <c r="F32" s="60"/>
      <c r="G32" s="2"/>
      <c r="H32" s="2"/>
    </row>
    <row r="33" spans="1:8" x14ac:dyDescent="0.25">
      <c r="A33" s="2"/>
      <c r="B33" s="64"/>
      <c r="C33" s="64"/>
      <c r="D33" s="64"/>
      <c r="E33" s="64"/>
      <c r="F33" s="64"/>
      <c r="G33" s="2"/>
      <c r="H33" s="2"/>
    </row>
    <row r="34" spans="1:8" x14ac:dyDescent="0.25">
      <c r="A34" s="2"/>
      <c r="B34" s="60"/>
      <c r="C34" s="64"/>
      <c r="D34" s="64"/>
      <c r="E34" s="64"/>
      <c r="F34" s="64"/>
      <c r="G34" s="2"/>
      <c r="H34" s="2"/>
    </row>
    <row r="35" spans="1:8" x14ac:dyDescent="0.25">
      <c r="A35" s="2"/>
      <c r="B35" s="61" t="s">
        <v>93</v>
      </c>
      <c r="C35" s="64"/>
      <c r="D35" s="64"/>
      <c r="E35" s="64"/>
      <c r="F35" s="64"/>
      <c r="G35" s="2"/>
      <c r="H35" s="2"/>
    </row>
    <row r="36" spans="1:8" x14ac:dyDescent="0.25">
      <c r="A36" s="2"/>
      <c r="B36" s="61" t="s">
        <v>90</v>
      </c>
      <c r="C36" s="64"/>
      <c r="D36" s="64"/>
      <c r="E36" s="64"/>
      <c r="F36" s="64"/>
      <c r="G36" s="2"/>
      <c r="H36" s="2"/>
    </row>
    <row r="37" spans="1:8" x14ac:dyDescent="0.25">
      <c r="A37" s="2"/>
      <c r="B37" s="61" t="s">
        <v>94</v>
      </c>
      <c r="C37" s="60"/>
      <c r="D37" s="60"/>
      <c r="E37" s="60"/>
      <c r="F37" s="60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51" t="s">
        <v>95</v>
      </c>
      <c r="B41" s="61" t="s">
        <v>96</v>
      </c>
      <c r="C41" s="60"/>
      <c r="D41" s="60"/>
      <c r="E41" s="60"/>
      <c r="F41" s="60"/>
      <c r="G41" s="2"/>
      <c r="H41" s="2"/>
    </row>
    <row r="42" spans="1:8" x14ac:dyDescent="0.25">
      <c r="A42" s="51"/>
      <c r="B42" s="63" t="s">
        <v>97</v>
      </c>
      <c r="C42" s="60"/>
      <c r="D42" s="60"/>
      <c r="E42" s="60"/>
      <c r="F42" s="60"/>
      <c r="G42" s="2"/>
      <c r="H42" s="2"/>
    </row>
    <row r="43" spans="1:8" x14ac:dyDescent="0.25">
      <c r="A43" s="51"/>
      <c r="B43" s="63"/>
      <c r="C43" s="64"/>
      <c r="D43" s="64"/>
      <c r="E43" s="64"/>
      <c r="F43" s="64"/>
      <c r="G43" s="2"/>
      <c r="H43" s="2"/>
    </row>
    <row r="44" spans="1:8" x14ac:dyDescent="0.25">
      <c r="A44" s="51"/>
      <c r="B44" s="63" t="s">
        <v>93</v>
      </c>
      <c r="C44" s="64"/>
      <c r="D44" s="64"/>
      <c r="E44" s="64"/>
      <c r="F44" s="64"/>
      <c r="G44" s="2"/>
      <c r="H44" s="2"/>
    </row>
    <row r="45" spans="1:8" x14ac:dyDescent="0.25">
      <c r="A45" s="2"/>
      <c r="B45" s="63" t="s">
        <v>90</v>
      </c>
      <c r="C45" s="64"/>
      <c r="D45" s="64"/>
      <c r="E45" s="64"/>
      <c r="F45" s="64"/>
      <c r="G45" s="2"/>
      <c r="H45" s="2"/>
    </row>
    <row r="46" spans="1:8" x14ac:dyDescent="0.25">
      <c r="A46" s="2"/>
      <c r="B46" s="63" t="s">
        <v>94</v>
      </c>
      <c r="C46" s="64"/>
      <c r="D46" s="64"/>
      <c r="E46" s="64"/>
      <c r="F46" s="64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</sheetData>
  <mergeCells count="2">
    <mergeCell ref="G1:H1"/>
    <mergeCell ref="G2:H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&amp;LLandeshauptstadt Kiel, Jugendamt, Abteilung 54.5 
Andreas-Gayk-Straße 31, 24103 Kiel&amp;RStand: April 2024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Layout" zoomScaleNormal="90" workbookViewId="0">
      <selection activeCell="E9" sqref="E9"/>
    </sheetView>
  </sheetViews>
  <sheetFormatPr baseColWidth="10" defaultRowHeight="15" x14ac:dyDescent="0.25"/>
  <cols>
    <col min="1" max="1" width="18.5703125" customWidth="1"/>
    <col min="2" max="2" width="10.28515625" customWidth="1"/>
    <col min="3" max="3" width="22.140625" customWidth="1"/>
    <col min="4" max="4" width="12.42578125" customWidth="1"/>
    <col min="5" max="5" width="29" customWidth="1"/>
  </cols>
  <sheetData>
    <row r="1" spans="1:5" x14ac:dyDescent="0.25">
      <c r="A1" s="2"/>
      <c r="B1" s="2"/>
      <c r="C1" s="2"/>
      <c r="D1" s="2"/>
      <c r="E1" s="65" t="s">
        <v>72</v>
      </c>
    </row>
    <row r="2" spans="1:5" x14ac:dyDescent="0.25">
      <c r="A2" s="2"/>
      <c r="B2" s="2"/>
      <c r="C2" s="2"/>
      <c r="D2" s="2"/>
      <c r="E2" s="65" t="s">
        <v>98</v>
      </c>
    </row>
    <row r="3" spans="1:5" x14ac:dyDescent="0.25">
      <c r="A3" s="66"/>
      <c r="B3" s="66"/>
      <c r="C3" s="66"/>
      <c r="D3" s="2"/>
      <c r="E3" s="2"/>
    </row>
    <row r="4" spans="1:5" x14ac:dyDescent="0.25">
      <c r="A4" s="60"/>
      <c r="B4" s="60"/>
      <c r="C4" s="60"/>
      <c r="D4" s="2"/>
      <c r="E4" s="60" t="s">
        <v>76</v>
      </c>
    </row>
    <row r="5" spans="1:5" ht="26.25" customHeight="1" x14ac:dyDescent="0.25">
      <c r="A5" s="64"/>
      <c r="B5" s="64"/>
      <c r="C5" s="64"/>
      <c r="D5" s="2"/>
      <c r="E5" s="2"/>
    </row>
    <row r="6" spans="1:5" ht="26.25" customHeight="1" x14ac:dyDescent="0.25">
      <c r="A6" s="64"/>
      <c r="B6" s="64"/>
      <c r="C6" s="64"/>
      <c r="D6" s="2"/>
      <c r="E6" s="2"/>
    </row>
    <row r="7" spans="1:5" x14ac:dyDescent="0.25">
      <c r="A7" s="2" t="s">
        <v>99</v>
      </c>
      <c r="B7" s="66"/>
      <c r="C7" s="66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 t="s">
        <v>100</v>
      </c>
      <c r="B12" s="2"/>
      <c r="C12" s="2"/>
      <c r="D12" s="2"/>
      <c r="E12" s="2"/>
    </row>
    <row r="13" spans="1:5" x14ac:dyDescent="0.25">
      <c r="A13" s="2" t="s">
        <v>101</v>
      </c>
      <c r="B13" s="2"/>
      <c r="C13" s="2"/>
      <c r="D13" s="2"/>
      <c r="E13" s="2"/>
    </row>
    <row r="14" spans="1:5" x14ac:dyDescent="0.25">
      <c r="A14" s="2" t="s">
        <v>102</v>
      </c>
      <c r="B14" s="2"/>
      <c r="C14" s="2"/>
      <c r="D14" s="2"/>
      <c r="E14" s="2"/>
    </row>
    <row r="15" spans="1:5" x14ac:dyDescent="0.25">
      <c r="A15" s="2" t="s">
        <v>103</v>
      </c>
      <c r="B15" s="2"/>
      <c r="C15" s="2"/>
      <c r="D15" s="2"/>
      <c r="E15" s="2"/>
    </row>
    <row r="16" spans="1:5" x14ac:dyDescent="0.25">
      <c r="A16" s="2" t="s">
        <v>104</v>
      </c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61" t="s">
        <v>105</v>
      </c>
      <c r="B22" s="61"/>
      <c r="C22" s="61"/>
      <c r="D22" s="61"/>
      <c r="E22" s="60"/>
    </row>
    <row r="23" spans="1:5" x14ac:dyDescent="0.25">
      <c r="A23" s="63" t="s">
        <v>106</v>
      </c>
      <c r="B23" s="63"/>
      <c r="C23" s="63"/>
      <c r="D23" s="63"/>
      <c r="E23" s="64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ht="45" x14ac:dyDescent="0.25">
      <c r="A26" s="67" t="s">
        <v>107</v>
      </c>
      <c r="B26" s="68" t="s">
        <v>108</v>
      </c>
      <c r="C26" s="67" t="s">
        <v>109</v>
      </c>
      <c r="D26" s="68" t="s">
        <v>110</v>
      </c>
      <c r="E26" s="67" t="s">
        <v>111</v>
      </c>
    </row>
    <row r="27" spans="1:5" ht="41.25" customHeight="1" x14ac:dyDescent="0.25">
      <c r="A27" s="50"/>
      <c r="B27" s="50"/>
      <c r="C27" s="50"/>
      <c r="D27" s="50"/>
      <c r="E27" s="50"/>
    </row>
    <row r="28" spans="1:5" ht="32.25" customHeight="1" x14ac:dyDescent="0.25">
      <c r="A28" s="50"/>
      <c r="B28" s="50"/>
      <c r="C28" s="50"/>
      <c r="D28" s="50"/>
      <c r="E28" s="50"/>
    </row>
    <row r="29" spans="1:5" ht="30" customHeight="1" x14ac:dyDescent="0.25">
      <c r="A29" s="50"/>
      <c r="B29" s="50"/>
      <c r="C29" s="50"/>
      <c r="D29" s="50"/>
      <c r="E29" s="50"/>
    </row>
    <row r="30" spans="1:5" ht="29.25" customHeight="1" x14ac:dyDescent="0.25">
      <c r="A30" s="50"/>
      <c r="B30" s="50"/>
      <c r="C30" s="50"/>
      <c r="D30" s="50"/>
      <c r="E30" s="50"/>
    </row>
    <row r="31" spans="1:5" ht="30" customHeight="1" x14ac:dyDescent="0.25">
      <c r="A31" s="50"/>
      <c r="B31" s="50"/>
      <c r="C31" s="50"/>
      <c r="D31" s="50"/>
      <c r="E31" s="50"/>
    </row>
    <row r="32" spans="1:5" ht="31.5" customHeight="1" x14ac:dyDescent="0.25">
      <c r="A32" s="50"/>
      <c r="B32" s="50"/>
      <c r="C32" s="50"/>
      <c r="D32" s="50"/>
      <c r="E32" s="50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66"/>
    </row>
    <row r="37" spans="1:5" x14ac:dyDescent="0.25">
      <c r="A37" s="69" t="s">
        <v>112</v>
      </c>
      <c r="B37" s="70"/>
      <c r="C37" s="71"/>
      <c r="D37" s="72"/>
      <c r="E37" s="73" t="s">
        <v>113</v>
      </c>
    </row>
    <row r="38" spans="1:5" x14ac:dyDescent="0.25">
      <c r="A38" s="2"/>
      <c r="B38" s="2"/>
      <c r="C38" s="2"/>
      <c r="D38" s="2"/>
      <c r="E38" s="2"/>
    </row>
  </sheetData>
  <pageMargins left="0.70866141732283472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I24" sqref="I24"/>
    </sheetView>
  </sheetViews>
  <sheetFormatPr baseColWidth="10" defaultRowHeight="14.25" x14ac:dyDescent="0.2"/>
  <cols>
    <col min="1" max="1" width="3.7109375" style="2" customWidth="1"/>
    <col min="2" max="2" width="10.42578125" style="2" customWidth="1"/>
    <col min="3" max="3" width="7.28515625" style="2" customWidth="1"/>
    <col min="4" max="4" width="13.5703125" style="2" customWidth="1"/>
    <col min="5" max="5" width="1.7109375" style="2" hidden="1" customWidth="1"/>
    <col min="6" max="6" width="13.28515625" style="2" customWidth="1"/>
    <col min="7" max="7" width="14" style="2" customWidth="1"/>
    <col min="8" max="8" width="14.85546875" style="2" customWidth="1"/>
    <col min="9" max="9" width="17.140625" style="2" customWidth="1"/>
    <col min="10" max="10" width="12.7109375" style="2" customWidth="1"/>
    <col min="11" max="11" width="23.5703125" style="2" customWidth="1"/>
    <col min="12" max="16384" width="11.42578125" style="2"/>
  </cols>
  <sheetData>
    <row r="1" spans="1:11" ht="15" x14ac:dyDescent="0.25">
      <c r="K1" s="65" t="s">
        <v>72</v>
      </c>
    </row>
    <row r="2" spans="1:11" ht="15" x14ac:dyDescent="0.25">
      <c r="K2" s="65" t="s">
        <v>114</v>
      </c>
    </row>
    <row r="3" spans="1:11" ht="15" x14ac:dyDescent="0.25">
      <c r="A3" s="74" t="s">
        <v>115</v>
      </c>
      <c r="B3" s="74"/>
      <c r="C3" s="74"/>
      <c r="D3" s="74"/>
      <c r="E3" s="75"/>
    </row>
    <row r="4" spans="1:11" x14ac:dyDescent="0.2">
      <c r="F4" s="23"/>
    </row>
    <row r="7" spans="1:11" ht="102" customHeight="1" x14ac:dyDescent="0.2">
      <c r="A7" s="76" t="s">
        <v>116</v>
      </c>
      <c r="B7" s="235" t="s">
        <v>117</v>
      </c>
      <c r="C7" s="236"/>
      <c r="D7" s="237"/>
      <c r="E7" s="77" t="s">
        <v>118</v>
      </c>
      <c r="F7" s="77" t="s">
        <v>119</v>
      </c>
      <c r="G7" s="78" t="s">
        <v>120</v>
      </c>
      <c r="H7" s="78" t="s">
        <v>121</v>
      </c>
      <c r="I7" s="77" t="s">
        <v>122</v>
      </c>
      <c r="J7" s="77" t="s">
        <v>123</v>
      </c>
      <c r="K7" s="77" t="s">
        <v>124</v>
      </c>
    </row>
    <row r="8" spans="1:11" x14ac:dyDescent="0.2">
      <c r="A8" s="79"/>
      <c r="B8" s="238" t="s">
        <v>125</v>
      </c>
      <c r="C8" s="239"/>
      <c r="D8" s="80" t="s">
        <v>126</v>
      </c>
      <c r="E8" s="79"/>
      <c r="F8" s="79"/>
      <c r="G8" s="79"/>
      <c r="H8" s="79"/>
      <c r="I8" s="79"/>
      <c r="J8" s="79"/>
      <c r="K8" s="79"/>
    </row>
    <row r="9" spans="1:11" x14ac:dyDescent="0.2">
      <c r="A9" s="59"/>
      <c r="B9" s="81" t="s">
        <v>127</v>
      </c>
      <c r="C9" s="82"/>
      <c r="D9" s="82" t="s">
        <v>128</v>
      </c>
      <c r="E9" s="82" t="s">
        <v>129</v>
      </c>
      <c r="F9" s="82" t="s">
        <v>130</v>
      </c>
      <c r="G9" s="82" t="s">
        <v>131</v>
      </c>
      <c r="H9" s="82" t="s">
        <v>132</v>
      </c>
      <c r="I9" s="82">
        <v>40</v>
      </c>
      <c r="J9" s="83">
        <v>20</v>
      </c>
      <c r="K9" s="82" t="s">
        <v>133</v>
      </c>
    </row>
    <row r="10" spans="1:11" ht="18.75" customHeight="1" x14ac:dyDescent="0.2">
      <c r="A10" s="50" t="s">
        <v>81</v>
      </c>
      <c r="B10" s="233"/>
      <c r="C10" s="234"/>
      <c r="D10" s="84"/>
      <c r="E10" s="50"/>
      <c r="F10" s="50"/>
      <c r="G10" s="50"/>
      <c r="H10" s="50"/>
      <c r="I10" s="50"/>
      <c r="J10" s="85"/>
      <c r="K10" s="50"/>
    </row>
    <row r="11" spans="1:11" ht="18.75" customHeight="1" x14ac:dyDescent="0.2">
      <c r="A11" s="50" t="s">
        <v>134</v>
      </c>
      <c r="B11" s="233"/>
      <c r="C11" s="234"/>
      <c r="D11" s="84"/>
      <c r="E11" s="50"/>
      <c r="F11" s="50"/>
      <c r="G11" s="50"/>
      <c r="H11" s="50"/>
      <c r="I11" s="50"/>
      <c r="J11" s="85"/>
      <c r="K11" s="50"/>
    </row>
    <row r="12" spans="1:11" ht="18.75" customHeight="1" x14ac:dyDescent="0.2">
      <c r="A12" s="50" t="s">
        <v>91</v>
      </c>
      <c r="B12" s="233"/>
      <c r="C12" s="234"/>
      <c r="D12" s="84"/>
      <c r="E12" s="50"/>
      <c r="F12" s="50"/>
      <c r="G12" s="50"/>
      <c r="H12" s="50"/>
      <c r="I12" s="50"/>
      <c r="J12" s="85"/>
      <c r="K12" s="50"/>
    </row>
    <row r="13" spans="1:11" ht="18.75" customHeight="1" x14ac:dyDescent="0.2">
      <c r="A13" s="50" t="s">
        <v>95</v>
      </c>
      <c r="B13" s="233"/>
      <c r="C13" s="234"/>
      <c r="D13" s="84"/>
      <c r="E13" s="50"/>
      <c r="F13" s="50"/>
      <c r="G13" s="50"/>
      <c r="H13" s="50"/>
      <c r="I13" s="50"/>
      <c r="J13" s="85"/>
      <c r="K13" s="50"/>
    </row>
    <row r="14" spans="1:11" ht="18.75" customHeight="1" x14ac:dyDescent="0.2">
      <c r="A14" s="50" t="s">
        <v>135</v>
      </c>
      <c r="B14" s="233"/>
      <c r="C14" s="234"/>
      <c r="D14" s="84"/>
      <c r="E14" s="50"/>
      <c r="F14" s="50"/>
      <c r="G14" s="50"/>
      <c r="H14" s="50"/>
      <c r="I14" s="50"/>
      <c r="J14" s="85"/>
      <c r="K14" s="50"/>
    </row>
    <row r="15" spans="1:11" ht="18.75" customHeight="1" x14ac:dyDescent="0.2">
      <c r="A15" s="50" t="s">
        <v>136</v>
      </c>
      <c r="B15" s="233"/>
      <c r="C15" s="234"/>
      <c r="D15" s="84"/>
      <c r="E15" s="50"/>
      <c r="F15" s="50"/>
      <c r="G15" s="50"/>
      <c r="H15" s="50"/>
      <c r="I15" s="50"/>
      <c r="J15" s="85"/>
      <c r="K15" s="50"/>
    </row>
    <row r="16" spans="1:11" ht="18.75" customHeight="1" x14ac:dyDescent="0.2">
      <c r="A16" s="50" t="s">
        <v>137</v>
      </c>
      <c r="B16" s="233"/>
      <c r="C16" s="234"/>
      <c r="D16" s="84"/>
      <c r="E16" s="50"/>
      <c r="F16" s="50"/>
      <c r="G16" s="50"/>
      <c r="H16" s="50"/>
      <c r="I16" s="50"/>
      <c r="J16" s="85"/>
      <c r="K16" s="50"/>
    </row>
    <row r="17" spans="1:11" ht="18.75" customHeight="1" x14ac:dyDescent="0.2">
      <c r="A17" s="50" t="s">
        <v>138</v>
      </c>
      <c r="B17" s="233"/>
      <c r="C17" s="234"/>
      <c r="D17" s="84"/>
      <c r="E17" s="50"/>
      <c r="F17" s="50"/>
      <c r="G17" s="50"/>
      <c r="H17" s="50"/>
      <c r="I17" s="50"/>
      <c r="J17" s="85"/>
      <c r="K17" s="50"/>
    </row>
    <row r="18" spans="1:11" ht="18.75" customHeight="1" x14ac:dyDescent="0.2">
      <c r="A18" s="50" t="s">
        <v>139</v>
      </c>
      <c r="B18" s="233"/>
      <c r="C18" s="234"/>
      <c r="D18" s="84"/>
      <c r="E18" s="50"/>
      <c r="F18" s="50"/>
      <c r="G18" s="50"/>
      <c r="H18" s="50"/>
      <c r="I18" s="50"/>
      <c r="J18" s="85"/>
      <c r="K18" s="50"/>
    </row>
    <row r="19" spans="1:11" ht="18.75" customHeight="1" x14ac:dyDescent="0.2">
      <c r="A19" s="50" t="s">
        <v>140</v>
      </c>
      <c r="B19" s="233"/>
      <c r="C19" s="234"/>
      <c r="D19" s="84"/>
      <c r="E19" s="50"/>
      <c r="F19" s="50"/>
      <c r="G19" s="50"/>
      <c r="H19" s="50"/>
      <c r="I19" s="50"/>
      <c r="J19" s="85"/>
      <c r="K19" s="50"/>
    </row>
    <row r="20" spans="1:11" s="66" customFormat="1" x14ac:dyDescent="0.2"/>
    <row r="21" spans="1:11" s="66" customFormat="1" x14ac:dyDescent="0.2">
      <c r="B21" s="86"/>
    </row>
    <row r="22" spans="1:11" s="66" customFormat="1" x14ac:dyDescent="0.2"/>
    <row r="23" spans="1:11" s="66" customFormat="1" x14ac:dyDescent="0.2"/>
    <row r="24" spans="1:11" s="66" customFormat="1" x14ac:dyDescent="0.2"/>
    <row r="25" spans="1:11" s="66" customFormat="1" x14ac:dyDescent="0.2">
      <c r="C25" s="232"/>
      <c r="D25" s="232"/>
      <c r="E25" s="232"/>
    </row>
    <row r="26" spans="1:11" s="66" customFormat="1" x14ac:dyDescent="0.2"/>
    <row r="27" spans="1:11" s="66" customFormat="1" x14ac:dyDescent="0.2"/>
    <row r="28" spans="1:11" s="66" customFormat="1" x14ac:dyDescent="0.2"/>
    <row r="29" spans="1:11" s="66" customFormat="1" x14ac:dyDescent="0.2"/>
    <row r="30" spans="1:11" s="66" customFormat="1" x14ac:dyDescent="0.2"/>
    <row r="31" spans="1:11" s="66" customFormat="1" x14ac:dyDescent="0.2"/>
    <row r="32" spans="1:11" s="66" customFormat="1" x14ac:dyDescent="0.2"/>
    <row r="33" s="66" customFormat="1" x14ac:dyDescent="0.2"/>
    <row r="34" s="66" customFormat="1" x14ac:dyDescent="0.2"/>
    <row r="35" s="66" customFormat="1" x14ac:dyDescent="0.2"/>
  </sheetData>
  <mergeCells count="13">
    <mergeCell ref="B13:C13"/>
    <mergeCell ref="B7:D7"/>
    <mergeCell ref="B8:C8"/>
    <mergeCell ref="B10:C10"/>
    <mergeCell ref="B11:C11"/>
    <mergeCell ref="B12:C12"/>
    <mergeCell ref="C25:E25"/>
    <mergeCell ref="B14:C14"/>
    <mergeCell ref="B15:C15"/>
    <mergeCell ref="B16:C16"/>
    <mergeCell ref="B17:C17"/>
    <mergeCell ref="B18:C18"/>
    <mergeCell ref="B19:C19"/>
  </mergeCells>
  <pageMargins left="0.24" right="0.17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2" zoomScaleNormal="100" zoomScaleSheetLayoutView="100" workbookViewId="0">
      <selection activeCell="E31" sqref="E31"/>
    </sheetView>
  </sheetViews>
  <sheetFormatPr baseColWidth="10" defaultColWidth="11.42578125" defaultRowHeight="14.25" x14ac:dyDescent="0.2"/>
  <cols>
    <col min="1" max="1" width="89.28515625" style="2" customWidth="1"/>
    <col min="2" max="2" width="18.140625" style="2" hidden="1" customWidth="1"/>
    <col min="3" max="3" width="17.140625" style="2" hidden="1" customWidth="1"/>
    <col min="4" max="4" width="17.7109375" style="2" hidden="1" customWidth="1"/>
    <col min="5" max="5" width="23.7109375" style="2" customWidth="1"/>
    <col min="6" max="6" width="3.85546875" style="2" hidden="1" customWidth="1"/>
    <col min="7" max="7" width="6.5703125" style="2" customWidth="1"/>
    <col min="8" max="8" width="40.42578125" style="2" bestFit="1" customWidth="1"/>
    <col min="9" max="9" width="24.28515625" style="2" customWidth="1"/>
    <col min="10" max="10" width="22" style="2" bestFit="1" customWidth="1"/>
    <col min="11" max="11" width="13.42578125" style="2" customWidth="1"/>
    <col min="12" max="16384" width="11.42578125" style="2"/>
  </cols>
  <sheetData>
    <row r="1" spans="1:11" ht="134.25" hidden="1" customHeight="1" x14ac:dyDescent="0.2"/>
    <row r="2" spans="1:11" ht="15.75" customHeight="1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5" x14ac:dyDescent="0.25">
      <c r="A3" s="252" t="s">
        <v>0</v>
      </c>
      <c r="B3" s="252"/>
      <c r="C3" s="252"/>
      <c r="D3" s="252"/>
      <c r="E3" s="252"/>
      <c r="F3" s="189"/>
      <c r="G3" s="190"/>
      <c r="H3" s="253"/>
      <c r="I3" s="253"/>
      <c r="J3" s="253"/>
      <c r="K3" s="65"/>
    </row>
    <row r="4" spans="1:11" ht="15" customHeight="1" x14ac:dyDescent="0.25">
      <c r="A4" s="252" t="s">
        <v>1</v>
      </c>
      <c r="B4" s="252"/>
      <c r="C4" s="252"/>
      <c r="D4" s="252"/>
      <c r="E4" s="252"/>
      <c r="F4" s="191"/>
      <c r="G4" s="192"/>
      <c r="H4" s="253"/>
      <c r="I4" s="253"/>
      <c r="J4" s="253"/>
    </row>
    <row r="5" spans="1:11" ht="15" customHeight="1" x14ac:dyDescent="0.25">
      <c r="A5" s="252" t="s">
        <v>2</v>
      </c>
      <c r="B5" s="252"/>
      <c r="C5" s="252"/>
      <c r="D5" s="252"/>
      <c r="E5" s="252"/>
      <c r="F5" s="193"/>
      <c r="G5" s="192"/>
      <c r="H5" s="253"/>
      <c r="I5" s="253"/>
      <c r="J5" s="253"/>
    </row>
    <row r="6" spans="1:11" x14ac:dyDescent="0.2">
      <c r="A6" s="194"/>
      <c r="B6" s="195"/>
      <c r="C6" s="196"/>
      <c r="D6" s="196"/>
      <c r="E6" s="196"/>
      <c r="F6" s="197"/>
      <c r="G6" s="197"/>
    </row>
    <row r="7" spans="1:11" x14ac:dyDescent="0.2">
      <c r="A7" s="52"/>
      <c r="B7" s="195"/>
      <c r="C7" s="196"/>
      <c r="D7" s="196"/>
      <c r="E7" s="196"/>
      <c r="F7" s="197"/>
      <c r="G7" s="197"/>
    </row>
    <row r="8" spans="1:11" x14ac:dyDescent="0.2">
      <c r="A8" s="194"/>
      <c r="B8" s="195"/>
      <c r="C8" s="196"/>
      <c r="D8" s="196"/>
      <c r="E8" s="196"/>
    </row>
    <row r="9" spans="1:11" ht="15" x14ac:dyDescent="0.25">
      <c r="A9" s="194"/>
      <c r="B9" s="195"/>
      <c r="C9" s="196"/>
      <c r="D9" s="196"/>
      <c r="E9" s="196"/>
      <c r="H9" s="240" t="s">
        <v>50</v>
      </c>
      <c r="I9" s="241"/>
      <c r="J9" s="241"/>
      <c r="K9" s="242"/>
    </row>
    <row r="10" spans="1:11" ht="15" customHeight="1" x14ac:dyDescent="0.2">
      <c r="A10" s="1"/>
      <c r="B10" s="198"/>
      <c r="C10" s="199"/>
      <c r="D10" s="199"/>
      <c r="E10" s="243" t="s">
        <v>3</v>
      </c>
      <c r="H10" s="44" t="s">
        <v>51</v>
      </c>
      <c r="I10" s="44" t="s">
        <v>52</v>
      </c>
      <c r="J10" s="44" t="s">
        <v>53</v>
      </c>
      <c r="K10" s="44" t="s">
        <v>54</v>
      </c>
    </row>
    <row r="11" spans="1:11" ht="15" x14ac:dyDescent="0.25">
      <c r="A11" s="3" t="s">
        <v>4</v>
      </c>
      <c r="B11" s="200" t="s">
        <v>223</v>
      </c>
      <c r="C11" s="4"/>
      <c r="D11" s="201" t="s">
        <v>224</v>
      </c>
      <c r="E11" s="243"/>
      <c r="H11" s="1"/>
      <c r="I11" s="45"/>
      <c r="J11" s="45"/>
      <c r="K11" s="46"/>
    </row>
    <row r="12" spans="1:11" x14ac:dyDescent="0.2">
      <c r="A12" s="5" t="s">
        <v>5</v>
      </c>
      <c r="B12" s="6">
        <v>0</v>
      </c>
      <c r="C12" s="202" t="s">
        <v>225</v>
      </c>
      <c r="D12" s="6">
        <v>0</v>
      </c>
      <c r="E12" s="6"/>
      <c r="H12" s="1" t="s">
        <v>226</v>
      </c>
      <c r="I12" s="45">
        <v>84.12</v>
      </c>
      <c r="J12" s="45"/>
      <c r="K12" s="46"/>
    </row>
    <row r="13" spans="1:11" x14ac:dyDescent="0.2">
      <c r="A13" s="4" t="s">
        <v>6</v>
      </c>
      <c r="B13" s="7">
        <v>0</v>
      </c>
      <c r="C13" s="203"/>
      <c r="D13" s="7">
        <v>0</v>
      </c>
      <c r="E13" s="7"/>
      <c r="H13" s="1" t="s">
        <v>55</v>
      </c>
      <c r="I13" s="45">
        <v>1990.26</v>
      </c>
      <c r="J13" s="45"/>
      <c r="K13" s="46"/>
    </row>
    <row r="14" spans="1:11" x14ac:dyDescent="0.2">
      <c r="A14" s="4" t="s">
        <v>7</v>
      </c>
      <c r="B14" s="7">
        <v>0</v>
      </c>
      <c r="C14" s="203" t="s">
        <v>227</v>
      </c>
      <c r="D14" s="7">
        <v>0</v>
      </c>
      <c r="E14" s="7"/>
      <c r="H14" s="1" t="s">
        <v>56</v>
      </c>
      <c r="I14" s="45">
        <v>578.75</v>
      </c>
      <c r="J14" s="45"/>
      <c r="K14" s="46"/>
    </row>
    <row r="15" spans="1:11" x14ac:dyDescent="0.2">
      <c r="A15" s="4" t="s">
        <v>8</v>
      </c>
      <c r="B15" s="7">
        <v>0</v>
      </c>
      <c r="C15" s="203" t="s">
        <v>228</v>
      </c>
      <c r="D15" s="7">
        <v>0</v>
      </c>
      <c r="E15" s="7"/>
      <c r="H15" s="1" t="s">
        <v>57</v>
      </c>
      <c r="I15" s="45">
        <v>174.34</v>
      </c>
      <c r="J15" s="45"/>
      <c r="K15" s="46"/>
    </row>
    <row r="16" spans="1:11" x14ac:dyDescent="0.2">
      <c r="A16" s="4" t="s">
        <v>9</v>
      </c>
      <c r="B16" s="7">
        <v>0</v>
      </c>
      <c r="C16" s="203" t="s">
        <v>228</v>
      </c>
      <c r="D16" s="7">
        <v>0</v>
      </c>
      <c r="E16" s="7"/>
      <c r="H16" s="1" t="s">
        <v>58</v>
      </c>
      <c r="I16" s="45">
        <v>173.74</v>
      </c>
      <c r="J16" s="45"/>
      <c r="K16" s="46"/>
    </row>
    <row r="17" spans="1:11" x14ac:dyDescent="0.2">
      <c r="A17" s="1" t="s">
        <v>10</v>
      </c>
      <c r="B17" s="7">
        <f>B16*22%*-1</f>
        <v>0</v>
      </c>
      <c r="C17" s="204" t="s">
        <v>229</v>
      </c>
      <c r="D17" s="7">
        <v>0</v>
      </c>
      <c r="E17" s="7"/>
      <c r="H17" s="1" t="s">
        <v>59</v>
      </c>
      <c r="I17" s="45">
        <v>582.15</v>
      </c>
      <c r="J17" s="45"/>
      <c r="K17" s="46"/>
    </row>
    <row r="18" spans="1:11" x14ac:dyDescent="0.2">
      <c r="A18" s="4" t="s">
        <v>11</v>
      </c>
      <c r="B18" s="7">
        <v>0</v>
      </c>
      <c r="C18" s="203" t="s">
        <v>228</v>
      </c>
      <c r="D18" s="7">
        <v>0</v>
      </c>
      <c r="E18" s="7"/>
      <c r="H18" s="1" t="s">
        <v>60</v>
      </c>
      <c r="I18" s="45">
        <v>407.51</v>
      </c>
      <c r="J18" s="45"/>
      <c r="K18" s="46"/>
    </row>
    <row r="19" spans="1:11" x14ac:dyDescent="0.2">
      <c r="A19" s="4" t="s">
        <v>12</v>
      </c>
      <c r="B19" s="7">
        <v>0</v>
      </c>
      <c r="C19" s="203" t="s">
        <v>228</v>
      </c>
      <c r="D19" s="7">
        <v>0</v>
      </c>
      <c r="E19" s="7"/>
      <c r="H19" s="1" t="s">
        <v>61</v>
      </c>
      <c r="I19" s="45">
        <v>241.75</v>
      </c>
      <c r="J19" s="45"/>
      <c r="K19" s="46"/>
    </row>
    <row r="20" spans="1:11" ht="23.25" customHeight="1" x14ac:dyDescent="0.2">
      <c r="A20" s="4" t="s">
        <v>13</v>
      </c>
      <c r="B20" s="7">
        <v>0</v>
      </c>
      <c r="C20" s="203" t="s">
        <v>228</v>
      </c>
      <c r="D20" s="7">
        <v>0</v>
      </c>
      <c r="E20" s="7"/>
      <c r="H20" s="1" t="s">
        <v>62</v>
      </c>
      <c r="I20" s="205" t="s">
        <v>230</v>
      </c>
      <c r="J20" s="206"/>
      <c r="K20" s="46"/>
    </row>
    <row r="21" spans="1:11" x14ac:dyDescent="0.2">
      <c r="A21" s="4" t="s">
        <v>14</v>
      </c>
      <c r="B21" s="7">
        <v>0</v>
      </c>
      <c r="C21" s="203" t="s">
        <v>228</v>
      </c>
      <c r="D21" s="7">
        <v>0</v>
      </c>
      <c r="E21" s="7"/>
      <c r="H21" s="1" t="s">
        <v>63</v>
      </c>
      <c r="I21" s="45">
        <v>60.42</v>
      </c>
      <c r="J21" s="45"/>
      <c r="K21" s="46"/>
    </row>
    <row r="22" spans="1:11" x14ac:dyDescent="0.2">
      <c r="A22" s="4" t="s">
        <v>15</v>
      </c>
      <c r="B22" s="7">
        <v>0</v>
      </c>
      <c r="C22" s="203" t="s">
        <v>228</v>
      </c>
      <c r="D22" s="7">
        <v>0</v>
      </c>
      <c r="E22" s="7"/>
      <c r="H22" s="1" t="s">
        <v>64</v>
      </c>
      <c r="I22" s="45"/>
      <c r="J22" s="45">
        <v>33.270000000000003</v>
      </c>
      <c r="K22" s="46"/>
    </row>
    <row r="23" spans="1:11" x14ac:dyDescent="0.2">
      <c r="A23" s="4" t="s">
        <v>16</v>
      </c>
      <c r="B23" s="7">
        <v>0</v>
      </c>
      <c r="C23" s="203" t="s">
        <v>228</v>
      </c>
      <c r="D23" s="7">
        <v>0</v>
      </c>
      <c r="E23" s="7"/>
      <c r="H23" s="1" t="s">
        <v>65</v>
      </c>
      <c r="I23" s="45"/>
      <c r="J23" s="45">
        <v>0.42</v>
      </c>
      <c r="K23" s="46"/>
    </row>
    <row r="24" spans="1:11" x14ac:dyDescent="0.2">
      <c r="A24" s="4" t="s">
        <v>17</v>
      </c>
      <c r="B24" s="7">
        <v>0</v>
      </c>
      <c r="C24" s="203" t="s">
        <v>228</v>
      </c>
      <c r="D24" s="7"/>
      <c r="E24" s="7"/>
      <c r="H24" s="1" t="s">
        <v>66</v>
      </c>
      <c r="I24" s="45">
        <v>78.12</v>
      </c>
      <c r="J24" s="45"/>
      <c r="K24" s="46"/>
    </row>
    <row r="25" spans="1:11" x14ac:dyDescent="0.2">
      <c r="A25" s="4" t="s">
        <v>18</v>
      </c>
      <c r="B25" s="7"/>
      <c r="C25" s="203" t="s">
        <v>228</v>
      </c>
      <c r="D25" s="7"/>
      <c r="E25" s="7"/>
      <c r="H25" s="1" t="s">
        <v>67</v>
      </c>
      <c r="I25" s="45">
        <v>34.9</v>
      </c>
      <c r="J25" s="45"/>
      <c r="K25" s="46"/>
    </row>
    <row r="26" spans="1:11" x14ac:dyDescent="0.2">
      <c r="A26" s="4" t="s">
        <v>231</v>
      </c>
      <c r="B26" s="7">
        <v>0</v>
      </c>
      <c r="C26" s="203" t="s">
        <v>228</v>
      </c>
      <c r="D26" s="7">
        <v>0</v>
      </c>
      <c r="E26" s="7"/>
      <c r="H26" s="1" t="s">
        <v>68</v>
      </c>
      <c r="I26" s="45">
        <v>3.21</v>
      </c>
      <c r="J26" s="45"/>
      <c r="K26" s="46"/>
    </row>
    <row r="27" spans="1:11" ht="33.75" x14ac:dyDescent="0.2">
      <c r="A27" s="4" t="s">
        <v>19</v>
      </c>
      <c r="B27" s="7">
        <v>0</v>
      </c>
      <c r="C27" s="203" t="s">
        <v>229</v>
      </c>
      <c r="D27" s="7">
        <v>0</v>
      </c>
      <c r="E27" s="7"/>
      <c r="H27" s="1" t="s">
        <v>69</v>
      </c>
      <c r="I27" s="207" t="s">
        <v>232</v>
      </c>
      <c r="J27" s="45"/>
      <c r="K27" s="46"/>
    </row>
    <row r="28" spans="1:11" x14ac:dyDescent="0.2">
      <c r="A28" s="8" t="s">
        <v>20</v>
      </c>
      <c r="B28" s="7"/>
      <c r="C28" s="203"/>
      <c r="D28" s="7"/>
      <c r="E28" s="7"/>
      <c r="H28" s="1" t="s">
        <v>70</v>
      </c>
      <c r="I28" s="45">
        <v>64.95</v>
      </c>
      <c r="J28" s="45"/>
      <c r="K28" s="46"/>
    </row>
    <row r="29" spans="1:11" x14ac:dyDescent="0.2">
      <c r="A29" s="8" t="s">
        <v>21</v>
      </c>
      <c r="B29" s="7"/>
      <c r="C29" s="203"/>
      <c r="D29" s="7"/>
      <c r="E29" s="7"/>
      <c r="H29" s="208"/>
      <c r="I29" s="209"/>
      <c r="J29" s="209"/>
    </row>
    <row r="30" spans="1:11" x14ac:dyDescent="0.2">
      <c r="A30" s="4" t="s">
        <v>22</v>
      </c>
      <c r="B30" s="7"/>
      <c r="C30" s="203"/>
      <c r="D30" s="7"/>
      <c r="E30" s="7"/>
      <c r="H30" s="47"/>
      <c r="I30" s="47"/>
      <c r="J30" s="48"/>
      <c r="K30" s="49"/>
    </row>
    <row r="31" spans="1:11" x14ac:dyDescent="0.2">
      <c r="A31" s="4" t="s">
        <v>23</v>
      </c>
      <c r="B31" s="7"/>
      <c r="C31" s="203"/>
      <c r="D31" s="7"/>
      <c r="E31" s="7"/>
      <c r="H31" s="47"/>
      <c r="I31" s="47"/>
      <c r="J31" s="48"/>
      <c r="K31" s="49"/>
    </row>
    <row r="32" spans="1:11" ht="15" x14ac:dyDescent="0.25">
      <c r="A32" s="4" t="s">
        <v>24</v>
      </c>
      <c r="B32" s="7"/>
      <c r="C32" s="203"/>
      <c r="D32" s="7"/>
      <c r="E32" s="7"/>
      <c r="H32" s="53" t="s">
        <v>71</v>
      </c>
      <c r="I32" s="54"/>
      <c r="J32" s="54"/>
      <c r="K32" s="55"/>
    </row>
    <row r="33" spans="1:11" x14ac:dyDescent="0.2">
      <c r="A33" s="8" t="s">
        <v>25</v>
      </c>
      <c r="B33" s="7"/>
      <c r="C33" s="203"/>
      <c r="D33" s="7"/>
      <c r="E33" s="7"/>
      <c r="H33" s="44" t="s">
        <v>51</v>
      </c>
      <c r="I33" s="44" t="s">
        <v>52</v>
      </c>
      <c r="J33" s="44" t="s">
        <v>53</v>
      </c>
      <c r="K33" s="44" t="s">
        <v>54</v>
      </c>
    </row>
    <row r="34" spans="1:11" x14ac:dyDescent="0.2">
      <c r="A34" s="4" t="s">
        <v>26</v>
      </c>
      <c r="B34" s="7"/>
      <c r="C34" s="203"/>
      <c r="D34" s="7"/>
      <c r="E34" s="7"/>
      <c r="H34" s="1"/>
      <c r="I34" s="45"/>
      <c r="J34" s="50"/>
      <c r="K34" s="46"/>
    </row>
    <row r="35" spans="1:11" x14ac:dyDescent="0.2">
      <c r="A35" s="4" t="s">
        <v>27</v>
      </c>
      <c r="B35" s="7">
        <v>0</v>
      </c>
      <c r="C35" s="203" t="s">
        <v>228</v>
      </c>
      <c r="D35" s="7">
        <v>0</v>
      </c>
      <c r="E35" s="7"/>
      <c r="H35" s="1" t="s">
        <v>226</v>
      </c>
      <c r="I35" s="45">
        <v>84.12</v>
      </c>
      <c r="J35" s="50"/>
      <c r="K35" s="46"/>
    </row>
    <row r="36" spans="1:11" x14ac:dyDescent="0.2">
      <c r="A36" s="4" t="s">
        <v>28</v>
      </c>
      <c r="B36" s="7">
        <v>0</v>
      </c>
      <c r="C36" s="203" t="s">
        <v>228</v>
      </c>
      <c r="D36" s="7">
        <v>0</v>
      </c>
      <c r="E36" s="7"/>
      <c r="H36" s="1" t="s">
        <v>55</v>
      </c>
      <c r="I36" s="45">
        <v>995.13</v>
      </c>
      <c r="J36" s="50"/>
      <c r="K36" s="46"/>
    </row>
    <row r="37" spans="1:11" x14ac:dyDescent="0.2">
      <c r="A37" s="9" t="s">
        <v>29</v>
      </c>
      <c r="B37" s="10">
        <f>IF(B7="ja",B9*28*12,0)</f>
        <v>0</v>
      </c>
      <c r="C37" s="210" t="s">
        <v>233</v>
      </c>
      <c r="D37" s="10">
        <v>0</v>
      </c>
      <c r="E37" s="10"/>
      <c r="H37" s="1" t="s">
        <v>56</v>
      </c>
      <c r="I37" s="45">
        <v>289.38</v>
      </c>
      <c r="J37" s="50"/>
      <c r="K37" s="46"/>
    </row>
    <row r="38" spans="1:11" x14ac:dyDescent="0.2">
      <c r="A38" s="9" t="s">
        <v>30</v>
      </c>
      <c r="B38" s="10">
        <f>SUM(B8*11.25)</f>
        <v>0</v>
      </c>
      <c r="C38" s="210" t="s">
        <v>233</v>
      </c>
      <c r="D38" s="10">
        <v>0</v>
      </c>
      <c r="E38" s="10"/>
      <c r="H38" s="1" t="s">
        <v>57</v>
      </c>
      <c r="I38" s="45">
        <v>174.34</v>
      </c>
      <c r="J38" s="50"/>
      <c r="K38" s="46"/>
    </row>
    <row r="39" spans="1:11" x14ac:dyDescent="0.2">
      <c r="A39" s="4" t="s">
        <v>31</v>
      </c>
      <c r="B39" s="7">
        <f>D39</f>
        <v>0</v>
      </c>
      <c r="C39" s="203" t="s">
        <v>228</v>
      </c>
      <c r="D39" s="7">
        <v>0</v>
      </c>
      <c r="E39" s="7"/>
      <c r="H39" s="1" t="s">
        <v>58</v>
      </c>
      <c r="I39" s="45">
        <v>173.74</v>
      </c>
      <c r="J39" s="50"/>
      <c r="K39" s="46"/>
    </row>
    <row r="40" spans="1:11" x14ac:dyDescent="0.2">
      <c r="A40" s="4" t="s">
        <v>234</v>
      </c>
      <c r="B40" s="7"/>
      <c r="C40" s="203"/>
      <c r="D40" s="7"/>
      <c r="E40" s="7"/>
      <c r="H40" s="1" t="s">
        <v>59</v>
      </c>
      <c r="I40" s="45">
        <v>582.15</v>
      </c>
      <c r="J40" s="50"/>
      <c r="K40" s="46"/>
    </row>
    <row r="41" spans="1:11" x14ac:dyDescent="0.2">
      <c r="A41" s="11" t="s">
        <v>235</v>
      </c>
      <c r="B41" s="7">
        <v>1305.8499999999999</v>
      </c>
      <c r="C41" s="211" t="s">
        <v>233</v>
      </c>
      <c r="D41" s="212">
        <v>0</v>
      </c>
      <c r="E41" s="12"/>
      <c r="H41" s="1" t="s">
        <v>60</v>
      </c>
      <c r="I41" s="45">
        <v>407.51</v>
      </c>
      <c r="J41" s="50"/>
      <c r="K41" s="46"/>
    </row>
    <row r="42" spans="1:11" x14ac:dyDescent="0.2">
      <c r="A42" s="13" t="s">
        <v>236</v>
      </c>
      <c r="B42" s="213">
        <f>SUM(B8*(31.79+0.4))</f>
        <v>0</v>
      </c>
      <c r="C42" s="214" t="s">
        <v>233</v>
      </c>
      <c r="D42" s="213">
        <f>IF(B6="nein",K22+K23,K45+K46)</f>
        <v>0</v>
      </c>
      <c r="E42" s="14"/>
      <c r="H42" s="1" t="s">
        <v>61</v>
      </c>
      <c r="I42" s="45">
        <v>241.75</v>
      </c>
      <c r="J42" s="50"/>
      <c r="K42" s="46"/>
    </row>
    <row r="43" spans="1:11" ht="27.75" customHeight="1" x14ac:dyDescent="0.2">
      <c r="A43" s="13" t="s">
        <v>237</v>
      </c>
      <c r="B43" s="213">
        <f>(IF(B6="ja",3063.13,4193.87))*B4+IF(B4&lt;=3,479.92,183.69*B4)</f>
        <v>479.92</v>
      </c>
      <c r="C43" s="214" t="s">
        <v>233</v>
      </c>
      <c r="D43" s="215">
        <f>IF(B6="nein",SUM(K11:K31)-K20-K22-K23,SUM(K34:K52)-K43-K45-K46)</f>
        <v>0</v>
      </c>
      <c r="E43" s="14"/>
      <c r="H43" s="1" t="s">
        <v>62</v>
      </c>
      <c r="I43" s="216" t="s">
        <v>230</v>
      </c>
      <c r="J43" s="217"/>
      <c r="K43" s="46"/>
    </row>
    <row r="44" spans="1:11" x14ac:dyDescent="0.2">
      <c r="A44" s="15" t="s">
        <v>238</v>
      </c>
      <c r="B44" s="213">
        <f>SUM(B5*73.15)</f>
        <v>0</v>
      </c>
      <c r="C44" s="214" t="s">
        <v>233</v>
      </c>
      <c r="D44" s="213">
        <f>IF(B6="nein",K20,K43)</f>
        <v>0</v>
      </c>
      <c r="E44" s="14"/>
      <c r="H44" s="1" t="s">
        <v>63</v>
      </c>
      <c r="I44" s="45">
        <v>60.42</v>
      </c>
      <c r="J44" s="50"/>
      <c r="K44" s="46"/>
    </row>
    <row r="45" spans="1:11" x14ac:dyDescent="0.2">
      <c r="A45" s="9" t="s">
        <v>32</v>
      </c>
      <c r="B45" s="10">
        <f>SUM(B12:B44)*6%</f>
        <v>107.14619999999999</v>
      </c>
      <c r="C45" s="210" t="s">
        <v>228</v>
      </c>
      <c r="D45" s="10">
        <v>0</v>
      </c>
      <c r="E45" s="10"/>
      <c r="H45" s="1" t="s">
        <v>64</v>
      </c>
      <c r="I45" s="45"/>
      <c r="J45" s="45">
        <v>33.270000000000003</v>
      </c>
      <c r="K45" s="46"/>
    </row>
    <row r="46" spans="1:11" x14ac:dyDescent="0.2">
      <c r="A46" s="9" t="s">
        <v>33</v>
      </c>
      <c r="B46" s="10">
        <v>0</v>
      </c>
      <c r="C46" s="210" t="s">
        <v>228</v>
      </c>
      <c r="D46" s="10">
        <v>0</v>
      </c>
      <c r="E46" s="10"/>
      <c r="H46" s="1" t="s">
        <v>65</v>
      </c>
      <c r="I46" s="45"/>
      <c r="J46" s="45">
        <v>0.42</v>
      </c>
      <c r="K46" s="46"/>
    </row>
    <row r="47" spans="1:11" x14ac:dyDescent="0.2">
      <c r="A47" s="42" t="s">
        <v>239</v>
      </c>
      <c r="B47" s="43"/>
      <c r="C47" s="218"/>
      <c r="D47" s="43"/>
      <c r="E47" s="43"/>
      <c r="H47" s="1" t="s">
        <v>66</v>
      </c>
      <c r="I47" s="45">
        <v>78.12</v>
      </c>
      <c r="J47" s="45"/>
      <c r="K47" s="46"/>
    </row>
    <row r="48" spans="1:11" x14ac:dyDescent="0.2">
      <c r="A48" s="4" t="s">
        <v>34</v>
      </c>
      <c r="B48" s="7">
        <f>D48</f>
        <v>0</v>
      </c>
      <c r="C48" s="203" t="s">
        <v>228</v>
      </c>
      <c r="D48" s="7">
        <v>0</v>
      </c>
      <c r="E48" s="7"/>
      <c r="H48" s="1" t="s">
        <v>67</v>
      </c>
      <c r="I48" s="45">
        <v>34.9</v>
      </c>
      <c r="J48" s="50"/>
      <c r="K48" s="46"/>
    </row>
    <row r="49" spans="1:11" x14ac:dyDescent="0.2">
      <c r="A49" s="16" t="s">
        <v>35</v>
      </c>
      <c r="B49" s="17">
        <f>SUM($B$4*250)</f>
        <v>0</v>
      </c>
      <c r="C49" s="219" t="s">
        <v>228</v>
      </c>
      <c r="D49" s="7">
        <v>0</v>
      </c>
      <c r="E49" s="17"/>
      <c r="H49" s="1" t="s">
        <v>68</v>
      </c>
      <c r="I49" s="45">
        <v>3.21</v>
      </c>
      <c r="J49" s="50"/>
      <c r="K49" s="46"/>
    </row>
    <row r="50" spans="1:11" ht="14.25" customHeight="1" thickBot="1" x14ac:dyDescent="0.3">
      <c r="A50" s="16"/>
      <c r="B50" s="18"/>
      <c r="C50" s="219"/>
      <c r="D50" s="7"/>
      <c r="E50" s="18"/>
      <c r="H50" s="244" t="s">
        <v>69</v>
      </c>
      <c r="I50" s="246" t="s">
        <v>232</v>
      </c>
      <c r="J50" s="50"/>
      <c r="K50" s="46"/>
    </row>
    <row r="51" spans="1:11" ht="16.5" customHeight="1" thickBot="1" x14ac:dyDescent="0.3">
      <c r="A51" s="19" t="s">
        <v>36</v>
      </c>
      <c r="B51" s="20">
        <f>SUM(B12:B50)</f>
        <v>1892.9161999999999</v>
      </c>
      <c r="C51" s="220"/>
      <c r="D51" s="20">
        <f>SUM(D12:D50)</f>
        <v>0</v>
      </c>
      <c r="E51" s="20"/>
      <c r="H51" s="245"/>
      <c r="I51" s="247"/>
      <c r="J51" s="50"/>
      <c r="K51" s="46"/>
    </row>
    <row r="52" spans="1:11" ht="15.75" customHeight="1" x14ac:dyDescent="0.25">
      <c r="A52" s="21"/>
      <c r="B52" s="22"/>
      <c r="C52" s="221"/>
      <c r="D52" s="22"/>
      <c r="E52" s="22"/>
      <c r="H52" s="1" t="s">
        <v>70</v>
      </c>
      <c r="I52" s="45">
        <v>64.95</v>
      </c>
      <c r="J52" s="50"/>
      <c r="K52" s="46"/>
    </row>
    <row r="53" spans="1:11" ht="15" x14ac:dyDescent="0.25">
      <c r="A53" s="21"/>
      <c r="B53" s="22"/>
      <c r="C53" s="221"/>
      <c r="D53" s="22"/>
      <c r="E53" s="22"/>
      <c r="F53" s="23"/>
      <c r="G53" s="23"/>
      <c r="I53" s="222"/>
    </row>
    <row r="54" spans="1:11" ht="15" x14ac:dyDescent="0.25">
      <c r="A54" s="3" t="s">
        <v>37</v>
      </c>
      <c r="B54" s="223"/>
      <c r="C54" s="203"/>
      <c r="D54" s="24"/>
      <c r="E54" s="24"/>
    </row>
    <row r="55" spans="1:11" ht="15" x14ac:dyDescent="0.25">
      <c r="A55" s="4" t="s">
        <v>38</v>
      </c>
      <c r="B55" s="7">
        <v>0</v>
      </c>
      <c r="C55" s="203" t="s">
        <v>228</v>
      </c>
      <c r="D55" s="7">
        <v>0</v>
      </c>
      <c r="E55" s="7"/>
      <c r="H55" s="248" t="str">
        <f>A3</f>
        <v>Verwendungsnachweis des Jahres:</v>
      </c>
      <c r="I55" s="249"/>
      <c r="J55" s="250"/>
      <c r="K55" s="51" t="s">
        <v>72</v>
      </c>
    </row>
    <row r="56" spans="1:11" ht="15" x14ac:dyDescent="0.25">
      <c r="A56" s="4" t="s">
        <v>39</v>
      </c>
      <c r="B56" s="7"/>
      <c r="C56" s="203"/>
      <c r="D56" s="7"/>
      <c r="E56" s="7"/>
      <c r="H56" s="56" t="str">
        <f>A4</f>
        <v>Name des Trägers:</v>
      </c>
      <c r="I56" s="57"/>
      <c r="J56" s="58"/>
      <c r="K56" s="51" t="s">
        <v>73</v>
      </c>
    </row>
    <row r="57" spans="1:11" ht="15" x14ac:dyDescent="0.25">
      <c r="A57" s="4" t="s">
        <v>40</v>
      </c>
      <c r="B57" s="7">
        <v>0</v>
      </c>
      <c r="C57" s="203" t="s">
        <v>228</v>
      </c>
      <c r="D57" s="7">
        <v>0</v>
      </c>
      <c r="E57" s="7"/>
      <c r="H57" s="248" t="str">
        <f>A5</f>
        <v>Name der Kindertageseinrichtung:</v>
      </c>
      <c r="I57" s="249"/>
      <c r="J57" s="250"/>
    </row>
    <row r="58" spans="1:11" x14ac:dyDescent="0.2">
      <c r="A58" s="4" t="s">
        <v>41</v>
      </c>
      <c r="B58" s="7">
        <v>0</v>
      </c>
      <c r="C58" s="203" t="s">
        <v>228</v>
      </c>
      <c r="D58" s="7">
        <v>0</v>
      </c>
      <c r="E58" s="7"/>
    </row>
    <row r="59" spans="1:11" x14ac:dyDescent="0.2">
      <c r="A59" s="4" t="s">
        <v>42</v>
      </c>
      <c r="B59" s="7">
        <v>0</v>
      </c>
      <c r="C59" s="203" t="s">
        <v>228</v>
      </c>
      <c r="D59" s="7">
        <v>0</v>
      </c>
      <c r="E59" s="7"/>
    </row>
    <row r="60" spans="1:11" x14ac:dyDescent="0.2">
      <c r="A60" s="4" t="s">
        <v>43</v>
      </c>
      <c r="B60" s="7"/>
      <c r="C60" s="203"/>
      <c r="D60" s="7"/>
      <c r="E60" s="7"/>
    </row>
    <row r="61" spans="1:11" ht="15" thickBot="1" x14ac:dyDescent="0.25">
      <c r="A61" s="25" t="s">
        <v>44</v>
      </c>
      <c r="B61" s="7">
        <v>0</v>
      </c>
      <c r="C61" s="203" t="s">
        <v>228</v>
      </c>
      <c r="D61" s="224">
        <v>0</v>
      </c>
      <c r="E61" s="7"/>
    </row>
    <row r="62" spans="1:11" ht="15.75" thickBot="1" x14ac:dyDescent="0.3">
      <c r="A62" s="26" t="s">
        <v>45</v>
      </c>
      <c r="B62" s="225">
        <f>SUM(B55:B61)</f>
        <v>0</v>
      </c>
      <c r="C62" s="225"/>
      <c r="D62" s="225">
        <f>SUM(D55:D61)</f>
        <v>0</v>
      </c>
      <c r="E62" s="27"/>
    </row>
    <row r="63" spans="1:11" ht="15" x14ac:dyDescent="0.25">
      <c r="A63" s="28"/>
      <c r="B63" s="29" t="str">
        <f>IF(B64&lt;=0,"Defizit",IF(B64&gt;0,"Überschuss"))</f>
        <v>Defizit</v>
      </c>
      <c r="C63" s="226"/>
      <c r="D63" s="29" t="str">
        <f>IF(D64&lt;=0,"Defizit",IF(D64&gt;0,"Überschuss"))</f>
        <v>Defizit</v>
      </c>
      <c r="E63" s="29"/>
    </row>
    <row r="64" spans="1:11" ht="15" x14ac:dyDescent="0.25">
      <c r="A64" s="30" t="s">
        <v>46</v>
      </c>
      <c r="B64" s="24">
        <f>SUM(B62-B51)</f>
        <v>-1892.9161999999999</v>
      </c>
      <c r="C64" s="29"/>
      <c r="D64" s="24">
        <f>SUM(D62-D51)</f>
        <v>0</v>
      </c>
      <c r="E64" s="31"/>
    </row>
    <row r="65" spans="1:7" ht="15" x14ac:dyDescent="0.25">
      <c r="A65" s="32"/>
      <c r="B65" s="227"/>
      <c r="C65" s="228"/>
      <c r="D65" s="227"/>
      <c r="E65" s="33"/>
    </row>
    <row r="67" spans="1:7" ht="15" thickBot="1" x14ac:dyDescent="0.25">
      <c r="A67" s="34" t="s">
        <v>47</v>
      </c>
      <c r="B67" s="34"/>
      <c r="C67" s="34"/>
      <c r="D67" s="34"/>
      <c r="E67" s="34"/>
      <c r="F67" s="34"/>
      <c r="G67" s="34"/>
    </row>
    <row r="68" spans="1:7" ht="15" x14ac:dyDescent="0.25">
      <c r="A68" s="35" t="s">
        <v>48</v>
      </c>
      <c r="B68" s="229"/>
      <c r="C68" s="229"/>
      <c r="D68" s="229"/>
      <c r="E68" s="229"/>
      <c r="F68" s="229"/>
      <c r="G68" s="36"/>
    </row>
    <row r="69" spans="1:7" ht="14.25" customHeight="1" x14ac:dyDescent="0.25">
      <c r="A69" s="37"/>
      <c r="B69" s="38"/>
      <c r="C69" s="38"/>
      <c r="D69" s="38"/>
      <c r="E69" s="38"/>
      <c r="F69" s="38"/>
      <c r="G69" s="39"/>
    </row>
    <row r="70" spans="1:7" ht="14.25" customHeight="1" x14ac:dyDescent="0.25">
      <c r="A70" s="37"/>
      <c r="B70" s="38"/>
      <c r="C70" s="38"/>
      <c r="D70" s="38"/>
      <c r="E70" s="38"/>
      <c r="F70" s="38"/>
      <c r="G70" s="39"/>
    </row>
    <row r="71" spans="1:7" ht="14.25" customHeight="1" x14ac:dyDescent="0.25">
      <c r="A71" s="37"/>
      <c r="B71" s="38"/>
      <c r="C71" s="38"/>
      <c r="D71" s="38"/>
      <c r="E71" s="38"/>
      <c r="F71" s="38"/>
      <c r="G71" s="39"/>
    </row>
    <row r="72" spans="1:7" ht="14.25" customHeight="1" x14ac:dyDescent="0.25">
      <c r="A72" s="37"/>
      <c r="B72" s="38"/>
      <c r="C72" s="38"/>
      <c r="D72" s="38"/>
      <c r="E72" s="38"/>
      <c r="F72" s="38"/>
      <c r="G72" s="39"/>
    </row>
    <row r="73" spans="1:7" ht="14.25" customHeight="1" x14ac:dyDescent="0.25">
      <c r="A73" s="37"/>
      <c r="B73" s="38"/>
      <c r="C73" s="38"/>
      <c r="D73" s="38"/>
      <c r="E73" s="38"/>
      <c r="F73" s="38"/>
      <c r="G73" s="39"/>
    </row>
    <row r="74" spans="1:7" ht="14.25" customHeight="1" thickBot="1" x14ac:dyDescent="0.3">
      <c r="A74" s="40"/>
      <c r="B74" s="230"/>
      <c r="C74" s="230"/>
      <c r="D74" s="230"/>
      <c r="E74" s="230"/>
      <c r="F74" s="230"/>
      <c r="G74" s="41"/>
    </row>
    <row r="75" spans="1:7" ht="15" customHeight="1" x14ac:dyDescent="0.2">
      <c r="A75" s="2" t="s">
        <v>49</v>
      </c>
    </row>
  </sheetData>
  <protectedRanges>
    <protectedRange sqref="D45:D50 D54:D62 D11:D41" name="Bereich1_3"/>
    <protectedRange sqref="D42" name="Bereich1_3_3_2"/>
    <protectedRange sqref="D43" name="Bereich1_3_3_3"/>
    <protectedRange sqref="D44" name="Bereich1_3_3_4"/>
  </protectedRanges>
  <mergeCells count="13">
    <mergeCell ref="H57:J57"/>
    <mergeCell ref="A2:K2"/>
    <mergeCell ref="A3:E3"/>
    <mergeCell ref="H3:J3"/>
    <mergeCell ref="A4:E4"/>
    <mergeCell ref="H4:J4"/>
    <mergeCell ref="A5:E5"/>
    <mergeCell ref="H5:J5"/>
    <mergeCell ref="H9:K9"/>
    <mergeCell ref="E10:E11"/>
    <mergeCell ref="H50:H51"/>
    <mergeCell ref="I50:I51"/>
    <mergeCell ref="H55:J55"/>
  </mergeCells>
  <dataValidations count="2">
    <dataValidation type="list" allowBlank="1" showErrorMessage="1" errorTitle="falsche Eingabe" error="falsche Eingabe/ bitte dropdown Menü wählen" sqref="B7">
      <formula1>$F$4:$F$5</formula1>
    </dataValidation>
    <dataValidation type="list" allowBlank="1" showInputMessage="1" showErrorMessage="1" errorTitle="falsche Eingabe" error="falsche Eingabe / bitte dropdown menü wählen" sqref="B6">
      <formula1>$F$4:$F$5</formula1>
    </dataValidation>
  </dataValidations>
  <printOptions horizontalCentered="1" verticalCentered="1"/>
  <pageMargins left="0.19685039370078741" right="0" top="0" bottom="0.78740157480314965" header="0" footer="0"/>
  <pageSetup paperSize="9" scale="65" fitToHeight="2" orientation="landscape" r:id="rId1"/>
  <headerFooter>
    <oddFooter>&amp;LLandeshauptstadt Kiel, Jugendamt, Abteilung 54.5 
Andreas-Gayk-Straße 31, 24103 Kiel
&amp;RStand: Dezember 2023</oddFooter>
  </headerFooter>
  <rowBreaks count="1" manualBreakCount="1">
    <brk id="53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Normal="100" workbookViewId="0">
      <selection activeCell="J11" sqref="J11"/>
    </sheetView>
  </sheetViews>
  <sheetFormatPr baseColWidth="10" defaultRowHeight="12.75" x14ac:dyDescent="0.2"/>
  <cols>
    <col min="1" max="1" width="3.140625" style="87" customWidth="1"/>
    <col min="2" max="3" width="16.42578125" style="87" customWidth="1"/>
    <col min="4" max="4" width="16.5703125" style="87" customWidth="1"/>
    <col min="5" max="5" width="13.28515625" style="87" customWidth="1"/>
    <col min="6" max="6" width="14.7109375" style="87" customWidth="1"/>
    <col min="7" max="7" width="10" style="87" customWidth="1"/>
    <col min="8" max="10" width="14" style="87" customWidth="1"/>
    <col min="11" max="11" width="10.7109375" style="87" customWidth="1"/>
    <col min="12" max="12" width="14" style="87" customWidth="1"/>
    <col min="13" max="13" width="13.5703125" style="87" customWidth="1"/>
    <col min="14" max="14" width="15.5703125" style="87" customWidth="1"/>
    <col min="15" max="15" width="13.7109375" style="87" hidden="1" customWidth="1"/>
    <col min="16" max="16" width="20.140625" style="87" customWidth="1"/>
    <col min="17" max="17" width="23.140625" style="87" customWidth="1"/>
    <col min="18" max="16384" width="11.42578125" style="87"/>
  </cols>
  <sheetData>
    <row r="1" spans="1:20" ht="15" x14ac:dyDescent="0.25">
      <c r="D1" s="88" t="s">
        <v>141</v>
      </c>
      <c r="Q1" s="89" t="s">
        <v>72</v>
      </c>
    </row>
    <row r="2" spans="1:20" x14ac:dyDescent="0.2">
      <c r="Q2" s="89" t="s">
        <v>142</v>
      </c>
    </row>
    <row r="3" spans="1:20" s="95" customFormat="1" ht="64.5" customHeight="1" x14ac:dyDescent="0.2">
      <c r="A3" s="90"/>
      <c r="B3" s="91" t="s">
        <v>143</v>
      </c>
      <c r="C3" s="91" t="s">
        <v>144</v>
      </c>
      <c r="D3" s="92" t="s">
        <v>145</v>
      </c>
      <c r="E3" s="92" t="s">
        <v>146</v>
      </c>
      <c r="F3" s="92" t="s">
        <v>147</v>
      </c>
      <c r="G3" s="92" t="s">
        <v>148</v>
      </c>
      <c r="H3" s="92" t="s">
        <v>149</v>
      </c>
      <c r="I3" s="254" t="s">
        <v>150</v>
      </c>
      <c r="J3" s="255"/>
      <c r="K3" s="92" t="s">
        <v>151</v>
      </c>
      <c r="L3" s="92" t="s">
        <v>152</v>
      </c>
      <c r="M3" s="92" t="s">
        <v>153</v>
      </c>
      <c r="N3" s="92" t="s">
        <v>154</v>
      </c>
      <c r="O3" s="92" t="s">
        <v>155</v>
      </c>
      <c r="P3" s="92" t="s">
        <v>156</v>
      </c>
      <c r="Q3" s="93" t="s">
        <v>157</v>
      </c>
      <c r="R3" s="94"/>
      <c r="S3" s="94"/>
      <c r="T3" s="94"/>
    </row>
    <row r="4" spans="1:20" s="95" customFormat="1" ht="156" customHeight="1" x14ac:dyDescent="0.2">
      <c r="A4" s="96"/>
      <c r="B4" s="97" t="s">
        <v>158</v>
      </c>
      <c r="C4" s="97" t="s">
        <v>159</v>
      </c>
      <c r="D4" s="98"/>
      <c r="E4" s="98"/>
      <c r="F4" s="98"/>
      <c r="G4" s="98"/>
      <c r="H4" s="98" t="s">
        <v>160</v>
      </c>
      <c r="I4" s="256" t="s">
        <v>161</v>
      </c>
      <c r="J4" s="257"/>
      <c r="K4" s="98"/>
      <c r="L4" s="98"/>
      <c r="M4" s="98"/>
      <c r="N4" s="98" t="s">
        <v>162</v>
      </c>
      <c r="O4" s="98"/>
      <c r="P4" s="98" t="s">
        <v>163</v>
      </c>
      <c r="Q4" s="99" t="s">
        <v>164</v>
      </c>
      <c r="R4" s="94"/>
      <c r="S4" s="94"/>
      <c r="T4" s="94"/>
    </row>
    <row r="5" spans="1:20" s="95" customFormat="1" x14ac:dyDescent="0.2">
      <c r="A5" s="100"/>
      <c r="B5" s="101"/>
      <c r="C5" s="101"/>
      <c r="D5" s="102"/>
      <c r="E5" s="101"/>
      <c r="F5" s="101"/>
      <c r="G5" s="101"/>
      <c r="H5" s="101"/>
      <c r="I5" s="101" t="s">
        <v>165</v>
      </c>
      <c r="J5" s="101" t="s">
        <v>166</v>
      </c>
      <c r="K5" s="101"/>
      <c r="L5" s="101"/>
      <c r="M5" s="101"/>
      <c r="N5" s="101"/>
      <c r="O5" s="101"/>
      <c r="P5" s="101"/>
      <c r="Q5" s="101"/>
      <c r="R5" s="94"/>
      <c r="S5" s="94"/>
      <c r="T5" s="94"/>
    </row>
    <row r="6" spans="1:20" ht="27" customHeight="1" x14ac:dyDescent="0.2">
      <c r="A6" s="103">
        <v>1</v>
      </c>
      <c r="B6" s="103"/>
      <c r="C6" s="103"/>
      <c r="D6" s="103"/>
      <c r="E6" s="103"/>
      <c r="F6" s="104"/>
      <c r="G6" s="104"/>
      <c r="H6" s="104"/>
      <c r="I6" s="104"/>
      <c r="J6" s="104"/>
      <c r="K6" s="105"/>
      <c r="L6" s="105"/>
      <c r="M6" s="105"/>
      <c r="N6" s="106"/>
      <c r="O6" s="107"/>
      <c r="P6" s="103"/>
      <c r="Q6" s="106"/>
    </row>
    <row r="7" spans="1:20" ht="27" customHeight="1" x14ac:dyDescent="0.2">
      <c r="A7" s="103">
        <v>2</v>
      </c>
      <c r="B7" s="103"/>
      <c r="C7" s="103"/>
      <c r="D7" s="103"/>
      <c r="E7" s="103"/>
      <c r="F7" s="104"/>
      <c r="G7" s="104"/>
      <c r="H7" s="104"/>
      <c r="I7" s="104"/>
      <c r="J7" s="104"/>
      <c r="K7" s="105"/>
      <c r="L7" s="105"/>
      <c r="M7" s="105"/>
      <c r="N7" s="106"/>
      <c r="O7" s="107"/>
      <c r="P7" s="103"/>
      <c r="Q7" s="106"/>
    </row>
    <row r="8" spans="1:20" ht="27" customHeight="1" x14ac:dyDescent="0.2">
      <c r="A8" s="103">
        <v>3</v>
      </c>
      <c r="B8" s="103"/>
      <c r="C8" s="103"/>
      <c r="D8" s="103"/>
      <c r="E8" s="103"/>
      <c r="F8" s="104"/>
      <c r="G8" s="104"/>
      <c r="H8" s="104"/>
      <c r="I8" s="104"/>
      <c r="J8" s="104"/>
      <c r="K8" s="105"/>
      <c r="L8" s="105"/>
      <c r="M8" s="105"/>
      <c r="N8" s="106"/>
      <c r="O8" s="107"/>
      <c r="P8" s="103"/>
      <c r="Q8" s="106"/>
    </row>
    <row r="9" spans="1:20" ht="27" customHeight="1" x14ac:dyDescent="0.2">
      <c r="A9" s="103">
        <v>4</v>
      </c>
      <c r="B9" s="103"/>
      <c r="C9" s="103"/>
      <c r="D9" s="103"/>
      <c r="E9" s="103"/>
      <c r="F9" s="104"/>
      <c r="G9" s="104"/>
      <c r="H9" s="104"/>
      <c r="I9" s="104"/>
      <c r="J9" s="104"/>
      <c r="K9" s="105"/>
      <c r="L9" s="105"/>
      <c r="M9" s="105"/>
      <c r="N9" s="106"/>
      <c r="O9" s="107"/>
      <c r="P9" s="103"/>
      <c r="Q9" s="106"/>
    </row>
    <row r="10" spans="1:20" ht="27" customHeight="1" x14ac:dyDescent="0.2">
      <c r="A10" s="103">
        <v>5</v>
      </c>
      <c r="B10" s="103"/>
      <c r="C10" s="103"/>
      <c r="D10" s="103"/>
      <c r="E10" s="103"/>
      <c r="F10" s="108"/>
      <c r="G10" s="104"/>
      <c r="H10" s="104"/>
      <c r="I10" s="104"/>
      <c r="J10" s="104"/>
      <c r="K10" s="105"/>
      <c r="L10" s="105"/>
      <c r="M10" s="105"/>
      <c r="N10" s="106"/>
      <c r="O10" s="107"/>
      <c r="P10" s="103"/>
      <c r="Q10" s="106"/>
    </row>
    <row r="11" spans="1:20" ht="27" customHeight="1" x14ac:dyDescent="0.2">
      <c r="A11" s="103">
        <v>6</v>
      </c>
      <c r="B11" s="103"/>
      <c r="C11" s="103"/>
      <c r="D11" s="103"/>
      <c r="E11" s="103"/>
      <c r="F11" s="104"/>
      <c r="G11" s="104"/>
      <c r="H11" s="104"/>
      <c r="I11" s="104"/>
      <c r="J11" s="104"/>
      <c r="K11" s="105"/>
      <c r="L11" s="105"/>
      <c r="M11" s="105"/>
      <c r="N11" s="106"/>
      <c r="O11" s="107"/>
      <c r="P11" s="103"/>
      <c r="Q11" s="106"/>
    </row>
    <row r="12" spans="1:20" ht="27" customHeight="1" x14ac:dyDescent="0.2">
      <c r="A12" s="103">
        <v>7</v>
      </c>
      <c r="B12" s="103"/>
      <c r="C12" s="103"/>
      <c r="D12" s="103"/>
      <c r="E12" s="103"/>
      <c r="F12" s="104"/>
      <c r="G12" s="104"/>
      <c r="H12" s="104"/>
      <c r="I12" s="104"/>
      <c r="J12" s="104"/>
      <c r="K12" s="105"/>
      <c r="L12" s="105"/>
      <c r="M12" s="105"/>
      <c r="N12" s="106"/>
      <c r="O12" s="107"/>
      <c r="P12" s="103"/>
      <c r="Q12" s="106"/>
    </row>
    <row r="13" spans="1:20" ht="27" customHeight="1" x14ac:dyDescent="0.2">
      <c r="A13" s="103">
        <v>8</v>
      </c>
      <c r="B13" s="103"/>
      <c r="C13" s="103"/>
      <c r="D13" s="103"/>
      <c r="E13" s="103"/>
      <c r="F13" s="104"/>
      <c r="G13" s="104"/>
      <c r="H13" s="104"/>
      <c r="I13" s="104"/>
      <c r="J13" s="104"/>
      <c r="K13" s="105"/>
      <c r="L13" s="105"/>
      <c r="M13" s="105"/>
      <c r="N13" s="106"/>
      <c r="O13" s="107"/>
      <c r="P13" s="103"/>
      <c r="Q13" s="106"/>
    </row>
    <row r="14" spans="1:20" ht="27" customHeight="1" x14ac:dyDescent="0.2">
      <c r="A14" s="103">
        <v>9</v>
      </c>
      <c r="B14" s="103"/>
      <c r="C14" s="103"/>
      <c r="D14" s="103"/>
      <c r="E14" s="103"/>
      <c r="F14" s="104"/>
      <c r="G14" s="104"/>
      <c r="H14" s="104"/>
      <c r="I14" s="104"/>
      <c r="J14" s="104"/>
      <c r="K14" s="105"/>
      <c r="L14" s="105"/>
      <c r="M14" s="105"/>
      <c r="N14" s="106"/>
      <c r="O14" s="107"/>
      <c r="P14" s="103"/>
      <c r="Q14" s="106"/>
    </row>
    <row r="15" spans="1:20" ht="27" customHeight="1" x14ac:dyDescent="0.2">
      <c r="A15" s="103">
        <v>10</v>
      </c>
      <c r="B15" s="103"/>
      <c r="C15" s="103"/>
      <c r="D15" s="103"/>
      <c r="E15" s="103"/>
      <c r="F15" s="104"/>
      <c r="G15" s="104"/>
      <c r="H15" s="104"/>
      <c r="I15" s="104"/>
      <c r="J15" s="104"/>
      <c r="K15" s="105"/>
      <c r="L15" s="105"/>
      <c r="M15" s="105"/>
      <c r="N15" s="106"/>
      <c r="O15" s="107"/>
      <c r="P15" s="103"/>
      <c r="Q15" s="106"/>
    </row>
    <row r="16" spans="1:20" ht="27" customHeight="1" x14ac:dyDescent="0.2">
      <c r="A16" s="103">
        <v>11</v>
      </c>
      <c r="B16" s="103"/>
      <c r="C16" s="103"/>
      <c r="D16" s="103"/>
      <c r="E16" s="103"/>
      <c r="F16" s="104"/>
      <c r="G16" s="104"/>
      <c r="H16" s="104"/>
      <c r="I16" s="104"/>
      <c r="J16" s="104"/>
      <c r="K16" s="105"/>
      <c r="L16" s="105"/>
      <c r="M16" s="105"/>
      <c r="N16" s="106"/>
      <c r="O16" s="107"/>
      <c r="P16" s="103"/>
      <c r="Q16" s="106"/>
    </row>
    <row r="17" spans="1:17" ht="27" customHeight="1" x14ac:dyDescent="0.2">
      <c r="A17" s="103">
        <v>12</v>
      </c>
      <c r="B17" s="103"/>
      <c r="C17" s="103"/>
      <c r="D17" s="103"/>
      <c r="E17" s="103"/>
      <c r="F17" s="104"/>
      <c r="G17" s="104"/>
      <c r="H17" s="104"/>
      <c r="I17" s="104"/>
      <c r="J17" s="104"/>
      <c r="K17" s="105"/>
      <c r="L17" s="105"/>
      <c r="M17" s="105"/>
      <c r="N17" s="106"/>
      <c r="O17" s="107"/>
      <c r="P17" s="103"/>
      <c r="Q17" s="106"/>
    </row>
    <row r="18" spans="1:17" ht="27" customHeight="1" x14ac:dyDescent="0.2">
      <c r="A18" s="103">
        <v>13</v>
      </c>
      <c r="B18" s="103"/>
      <c r="C18" s="103"/>
      <c r="D18" s="103"/>
      <c r="E18" s="103"/>
      <c r="F18" s="104"/>
      <c r="G18" s="104"/>
      <c r="H18" s="104"/>
      <c r="I18" s="104"/>
      <c r="J18" s="104"/>
      <c r="K18" s="105"/>
      <c r="L18" s="105"/>
      <c r="M18" s="105"/>
      <c r="N18" s="106"/>
      <c r="O18" s="107"/>
      <c r="P18" s="103"/>
      <c r="Q18" s="106"/>
    </row>
    <row r="19" spans="1:17" ht="27" customHeight="1" x14ac:dyDescent="0.2">
      <c r="A19" s="103">
        <v>14</v>
      </c>
      <c r="B19" s="103"/>
      <c r="C19" s="103"/>
      <c r="D19" s="103"/>
      <c r="E19" s="103"/>
      <c r="F19" s="104"/>
      <c r="G19" s="104"/>
      <c r="H19" s="104"/>
      <c r="I19" s="104"/>
      <c r="J19" s="104"/>
      <c r="K19" s="105"/>
      <c r="L19" s="105"/>
      <c r="M19" s="105"/>
      <c r="N19" s="106"/>
      <c r="O19" s="107"/>
      <c r="P19" s="103"/>
      <c r="Q19" s="106"/>
    </row>
    <row r="20" spans="1:17" ht="27" customHeight="1" x14ac:dyDescent="0.2">
      <c r="A20" s="103">
        <v>15</v>
      </c>
      <c r="B20" s="103"/>
      <c r="C20" s="103"/>
      <c r="D20" s="103"/>
      <c r="E20" s="103"/>
      <c r="F20" s="104"/>
      <c r="G20" s="104"/>
      <c r="H20" s="104"/>
      <c r="I20" s="104"/>
      <c r="J20" s="104"/>
      <c r="K20" s="105"/>
      <c r="L20" s="105"/>
      <c r="M20" s="105"/>
      <c r="N20" s="106"/>
      <c r="O20" s="107"/>
      <c r="P20" s="103"/>
      <c r="Q20" s="106"/>
    </row>
    <row r="21" spans="1:17" ht="27" customHeight="1" x14ac:dyDescent="0.2">
      <c r="A21" s="103">
        <v>16</v>
      </c>
      <c r="B21" s="103"/>
      <c r="C21" s="103"/>
      <c r="D21" s="103"/>
      <c r="E21" s="103"/>
      <c r="F21" s="104"/>
      <c r="G21" s="104"/>
      <c r="H21" s="104"/>
      <c r="I21" s="104"/>
      <c r="J21" s="104"/>
      <c r="K21" s="105"/>
      <c r="L21" s="105"/>
      <c r="M21" s="105"/>
      <c r="N21" s="106"/>
      <c r="O21" s="107"/>
      <c r="P21" s="103"/>
      <c r="Q21" s="106"/>
    </row>
    <row r="22" spans="1:17" ht="27" customHeight="1" x14ac:dyDescent="0.2">
      <c r="A22" s="103">
        <v>17</v>
      </c>
      <c r="B22" s="103"/>
      <c r="C22" s="103"/>
      <c r="D22" s="103"/>
      <c r="E22" s="103"/>
      <c r="F22" s="104"/>
      <c r="G22" s="104"/>
      <c r="H22" s="104"/>
      <c r="I22" s="104"/>
      <c r="J22" s="104"/>
      <c r="K22" s="105"/>
      <c r="L22" s="105"/>
      <c r="M22" s="105"/>
      <c r="N22" s="106"/>
      <c r="O22" s="107"/>
      <c r="P22" s="103"/>
      <c r="Q22" s="106"/>
    </row>
    <row r="23" spans="1:17" ht="27" customHeight="1" x14ac:dyDescent="0.2">
      <c r="A23" s="103">
        <v>18</v>
      </c>
      <c r="B23" s="103"/>
      <c r="C23" s="103"/>
      <c r="D23" s="103"/>
      <c r="E23" s="103"/>
      <c r="F23" s="104"/>
      <c r="G23" s="104"/>
      <c r="H23" s="104"/>
      <c r="I23" s="104"/>
      <c r="J23" s="104"/>
      <c r="K23" s="105"/>
      <c r="L23" s="105"/>
      <c r="M23" s="105"/>
      <c r="N23" s="106"/>
      <c r="O23" s="107"/>
      <c r="P23" s="103"/>
      <c r="Q23" s="106"/>
    </row>
    <row r="24" spans="1:17" ht="27" customHeight="1" x14ac:dyDescent="0.2">
      <c r="A24" s="103">
        <v>19</v>
      </c>
      <c r="B24" s="103"/>
      <c r="C24" s="103"/>
      <c r="D24" s="103"/>
      <c r="E24" s="103"/>
      <c r="F24" s="104"/>
      <c r="G24" s="104"/>
      <c r="H24" s="104"/>
      <c r="I24" s="104"/>
      <c r="J24" s="104"/>
      <c r="K24" s="105"/>
      <c r="L24" s="105"/>
      <c r="M24" s="105"/>
      <c r="N24" s="106"/>
      <c r="O24" s="107"/>
      <c r="P24" s="103"/>
      <c r="Q24" s="106"/>
    </row>
    <row r="25" spans="1:17" ht="27" customHeight="1" x14ac:dyDescent="0.2">
      <c r="A25" s="103">
        <v>20</v>
      </c>
      <c r="B25" s="103"/>
      <c r="C25" s="103"/>
      <c r="D25" s="103"/>
      <c r="E25" s="103"/>
      <c r="F25" s="104"/>
      <c r="G25" s="104"/>
      <c r="H25" s="104"/>
      <c r="I25" s="104"/>
      <c r="J25" s="104"/>
      <c r="K25" s="105"/>
      <c r="L25" s="105"/>
      <c r="M25" s="105"/>
      <c r="N25" s="106"/>
      <c r="O25" s="107"/>
      <c r="P25" s="103"/>
      <c r="Q25" s="106"/>
    </row>
    <row r="26" spans="1:17" ht="27" customHeight="1" x14ac:dyDescent="0.2">
      <c r="A26" s="103">
        <v>21</v>
      </c>
      <c r="B26" s="103"/>
      <c r="C26" s="103"/>
      <c r="D26" s="103"/>
      <c r="E26" s="103"/>
      <c r="F26" s="104"/>
      <c r="G26" s="104"/>
      <c r="H26" s="104"/>
      <c r="I26" s="104"/>
      <c r="J26" s="104"/>
      <c r="K26" s="105"/>
      <c r="L26" s="105"/>
      <c r="M26" s="105"/>
      <c r="N26" s="106"/>
      <c r="O26" s="107"/>
      <c r="P26" s="103"/>
      <c r="Q26" s="106"/>
    </row>
    <row r="27" spans="1:17" x14ac:dyDescent="0.2">
      <c r="A27" s="109"/>
      <c r="B27" s="110" t="s">
        <v>167</v>
      </c>
      <c r="C27" s="110"/>
      <c r="E27" s="111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17" x14ac:dyDescent="0.2">
      <c r="A28" s="109"/>
      <c r="B28" s="110"/>
      <c r="C28" s="110"/>
      <c r="E28" s="111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7" ht="63.75" x14ac:dyDescent="0.2">
      <c r="A29" s="90"/>
      <c r="B29" s="91" t="s">
        <v>143</v>
      </c>
      <c r="C29" s="91" t="s">
        <v>144</v>
      </c>
      <c r="D29" s="92" t="s">
        <v>145</v>
      </c>
      <c r="E29" s="92" t="s">
        <v>146</v>
      </c>
      <c r="F29" s="92" t="s">
        <v>147</v>
      </c>
      <c r="G29" s="92" t="s">
        <v>148</v>
      </c>
      <c r="H29" s="92" t="s">
        <v>149</v>
      </c>
      <c r="I29" s="254" t="s">
        <v>150</v>
      </c>
      <c r="J29" s="255"/>
      <c r="K29" s="92" t="s">
        <v>151</v>
      </c>
      <c r="L29" s="92" t="s">
        <v>152</v>
      </c>
      <c r="M29" s="92" t="s">
        <v>153</v>
      </c>
      <c r="N29" s="92" t="s">
        <v>154</v>
      </c>
      <c r="O29" s="92" t="s">
        <v>155</v>
      </c>
      <c r="P29" s="92" t="s">
        <v>156</v>
      </c>
      <c r="Q29" s="93" t="s">
        <v>157</v>
      </c>
    </row>
    <row r="30" spans="1:17" ht="168" customHeight="1" x14ac:dyDescent="0.2">
      <c r="A30" s="96"/>
      <c r="B30" s="97" t="s">
        <v>168</v>
      </c>
      <c r="C30" s="97" t="s">
        <v>159</v>
      </c>
      <c r="D30" s="98"/>
      <c r="E30" s="98"/>
      <c r="F30" s="98"/>
      <c r="G30" s="98"/>
      <c r="H30" s="98" t="s">
        <v>160</v>
      </c>
      <c r="I30" s="256" t="s">
        <v>161</v>
      </c>
      <c r="J30" s="257"/>
      <c r="K30" s="98"/>
      <c r="L30" s="98"/>
      <c r="M30" s="98"/>
      <c r="N30" s="98" t="s">
        <v>169</v>
      </c>
      <c r="O30" s="98"/>
      <c r="P30" s="98" t="s">
        <v>163</v>
      </c>
      <c r="Q30" s="99" t="s">
        <v>164</v>
      </c>
    </row>
    <row r="31" spans="1:17" x14ac:dyDescent="0.2">
      <c r="A31" s="100"/>
      <c r="B31" s="101"/>
      <c r="C31" s="101"/>
      <c r="D31" s="102"/>
      <c r="E31" s="101"/>
      <c r="F31" s="101"/>
      <c r="G31" s="101"/>
      <c r="H31" s="101"/>
      <c r="I31" s="101" t="s">
        <v>165</v>
      </c>
      <c r="J31" s="101" t="s">
        <v>166</v>
      </c>
      <c r="K31" s="101"/>
      <c r="L31" s="101"/>
      <c r="M31" s="101"/>
      <c r="N31" s="101"/>
      <c r="O31" s="101"/>
      <c r="P31" s="101"/>
      <c r="Q31" s="101"/>
    </row>
    <row r="32" spans="1:17" ht="27" customHeight="1" x14ac:dyDescent="0.2">
      <c r="A32" s="103">
        <v>22</v>
      </c>
      <c r="B32" s="103"/>
      <c r="C32" s="103"/>
      <c r="D32" s="103"/>
      <c r="E32" s="103"/>
      <c r="F32" s="104"/>
      <c r="G32" s="104"/>
      <c r="H32" s="104"/>
      <c r="I32" s="104"/>
      <c r="J32" s="104"/>
      <c r="K32" s="105"/>
      <c r="L32" s="105"/>
      <c r="M32" s="105"/>
      <c r="N32" s="106"/>
      <c r="O32" s="107"/>
      <c r="P32" s="103"/>
      <c r="Q32" s="106"/>
    </row>
    <row r="33" spans="1:17" ht="27" customHeight="1" x14ac:dyDescent="0.2">
      <c r="A33" s="103">
        <v>23</v>
      </c>
      <c r="B33" s="103"/>
      <c r="C33" s="103"/>
      <c r="D33" s="103"/>
      <c r="E33" s="103"/>
      <c r="F33" s="104"/>
      <c r="G33" s="104"/>
      <c r="H33" s="104"/>
      <c r="I33" s="104"/>
      <c r="J33" s="104"/>
      <c r="K33" s="105"/>
      <c r="L33" s="105"/>
      <c r="M33" s="105"/>
      <c r="N33" s="106"/>
      <c r="O33" s="107"/>
      <c r="P33" s="103"/>
      <c r="Q33" s="106"/>
    </row>
    <row r="34" spans="1:17" ht="27" customHeight="1" x14ac:dyDescent="0.2">
      <c r="A34" s="103">
        <v>24</v>
      </c>
      <c r="B34" s="103"/>
      <c r="C34" s="103"/>
      <c r="D34" s="103"/>
      <c r="E34" s="103"/>
      <c r="F34" s="104"/>
      <c r="G34" s="104"/>
      <c r="H34" s="104"/>
      <c r="I34" s="104"/>
      <c r="J34" s="104"/>
      <c r="K34" s="105"/>
      <c r="L34" s="105"/>
      <c r="M34" s="105"/>
      <c r="N34" s="106"/>
      <c r="O34" s="107"/>
      <c r="P34" s="103"/>
      <c r="Q34" s="106"/>
    </row>
    <row r="35" spans="1:17" ht="27" customHeight="1" x14ac:dyDescent="0.2">
      <c r="A35" s="103">
        <v>25</v>
      </c>
      <c r="B35" s="103"/>
      <c r="C35" s="103"/>
      <c r="D35" s="103"/>
      <c r="E35" s="103"/>
      <c r="F35" s="104"/>
      <c r="G35" s="104"/>
      <c r="H35" s="104"/>
      <c r="I35" s="104"/>
      <c r="J35" s="104"/>
      <c r="K35" s="105"/>
      <c r="L35" s="105"/>
      <c r="M35" s="105"/>
      <c r="N35" s="106"/>
      <c r="O35" s="107"/>
      <c r="P35" s="103"/>
      <c r="Q35" s="106"/>
    </row>
    <row r="36" spans="1:17" ht="27" customHeight="1" x14ac:dyDescent="0.2">
      <c r="A36" s="103">
        <v>26</v>
      </c>
      <c r="B36" s="103"/>
      <c r="C36" s="103"/>
      <c r="D36" s="103"/>
      <c r="E36" s="103"/>
      <c r="F36" s="104"/>
      <c r="G36" s="104"/>
      <c r="H36" s="104"/>
      <c r="I36" s="104"/>
      <c r="J36" s="104"/>
      <c r="K36" s="105"/>
      <c r="L36" s="105"/>
      <c r="M36" s="105"/>
      <c r="N36" s="106"/>
      <c r="O36" s="107"/>
      <c r="P36" s="103"/>
      <c r="Q36" s="106"/>
    </row>
    <row r="37" spans="1:17" ht="27" customHeight="1" x14ac:dyDescent="0.2">
      <c r="A37" s="103">
        <v>27</v>
      </c>
      <c r="B37" s="103"/>
      <c r="C37" s="103"/>
      <c r="D37" s="103"/>
      <c r="E37" s="103"/>
      <c r="F37" s="104"/>
      <c r="G37" s="104"/>
      <c r="H37" s="104"/>
      <c r="I37" s="104"/>
      <c r="J37" s="104"/>
      <c r="K37" s="105"/>
      <c r="L37" s="105"/>
      <c r="M37" s="105"/>
      <c r="N37" s="106"/>
      <c r="O37" s="107"/>
      <c r="P37" s="103"/>
      <c r="Q37" s="106"/>
    </row>
    <row r="38" spans="1:17" ht="27" customHeight="1" x14ac:dyDescent="0.2">
      <c r="A38" s="103">
        <v>28</v>
      </c>
      <c r="B38" s="103"/>
      <c r="C38" s="103"/>
      <c r="D38" s="103"/>
      <c r="E38" s="103"/>
      <c r="F38" s="104"/>
      <c r="G38" s="104"/>
      <c r="H38" s="104"/>
      <c r="I38" s="104"/>
      <c r="J38" s="104"/>
      <c r="K38" s="105"/>
      <c r="L38" s="105"/>
      <c r="M38" s="105"/>
      <c r="N38" s="106"/>
      <c r="O38" s="107"/>
      <c r="P38" s="103"/>
      <c r="Q38" s="106"/>
    </row>
    <row r="39" spans="1:17" ht="27" customHeight="1" x14ac:dyDescent="0.2">
      <c r="A39" s="103">
        <v>29</v>
      </c>
      <c r="B39" s="103"/>
      <c r="C39" s="103"/>
      <c r="D39" s="103"/>
      <c r="E39" s="103"/>
      <c r="F39" s="104"/>
      <c r="G39" s="104"/>
      <c r="H39" s="104"/>
      <c r="I39" s="104"/>
      <c r="J39" s="104"/>
      <c r="K39" s="105"/>
      <c r="L39" s="105"/>
      <c r="M39" s="105"/>
      <c r="N39" s="106"/>
      <c r="O39" s="107"/>
      <c r="P39" s="103"/>
      <c r="Q39" s="106"/>
    </row>
    <row r="40" spans="1:17" ht="27" customHeight="1" x14ac:dyDescent="0.2">
      <c r="A40" s="103">
        <v>30</v>
      </c>
      <c r="B40" s="103"/>
      <c r="C40" s="103"/>
      <c r="D40" s="103"/>
      <c r="E40" s="103"/>
      <c r="F40" s="104"/>
      <c r="G40" s="104"/>
      <c r="H40" s="104"/>
      <c r="I40" s="104"/>
      <c r="J40" s="104"/>
      <c r="K40" s="105"/>
      <c r="L40" s="105"/>
      <c r="M40" s="105"/>
      <c r="N40" s="106"/>
      <c r="O40" s="107"/>
      <c r="P40" s="103"/>
      <c r="Q40" s="106"/>
    </row>
    <row r="41" spans="1:17" ht="27" customHeight="1" x14ac:dyDescent="0.2">
      <c r="A41" s="103">
        <v>31</v>
      </c>
      <c r="B41" s="103"/>
      <c r="C41" s="103"/>
      <c r="D41" s="103"/>
      <c r="E41" s="103"/>
      <c r="F41" s="104"/>
      <c r="G41" s="104"/>
      <c r="H41" s="104"/>
      <c r="I41" s="104"/>
      <c r="J41" s="104"/>
      <c r="K41" s="105"/>
      <c r="L41" s="105"/>
      <c r="M41" s="105"/>
      <c r="N41" s="106"/>
      <c r="O41" s="107"/>
      <c r="P41" s="103"/>
      <c r="Q41" s="106"/>
    </row>
    <row r="42" spans="1:17" ht="27" customHeight="1" x14ac:dyDescent="0.2">
      <c r="A42" s="103">
        <v>32</v>
      </c>
      <c r="B42" s="103"/>
      <c r="C42" s="103"/>
      <c r="D42" s="103"/>
      <c r="E42" s="103"/>
      <c r="F42" s="104"/>
      <c r="G42" s="104"/>
      <c r="H42" s="104"/>
      <c r="I42" s="104"/>
      <c r="J42" s="104"/>
      <c r="K42" s="105"/>
      <c r="L42" s="105"/>
      <c r="M42" s="105"/>
      <c r="N42" s="106"/>
      <c r="O42" s="107"/>
      <c r="P42" s="103"/>
      <c r="Q42" s="106"/>
    </row>
    <row r="43" spans="1:17" ht="27" customHeight="1" x14ac:dyDescent="0.2">
      <c r="A43" s="103">
        <v>33</v>
      </c>
      <c r="B43" s="103"/>
      <c r="C43" s="103"/>
      <c r="D43" s="103"/>
      <c r="E43" s="103"/>
      <c r="F43" s="104"/>
      <c r="G43" s="104"/>
      <c r="H43" s="104"/>
      <c r="I43" s="104"/>
      <c r="J43" s="104"/>
      <c r="K43" s="105"/>
      <c r="L43" s="105"/>
      <c r="M43" s="105"/>
      <c r="N43" s="106"/>
      <c r="O43" s="107"/>
      <c r="P43" s="103"/>
      <c r="Q43" s="106"/>
    </row>
    <row r="44" spans="1:17" ht="27" customHeight="1" x14ac:dyDescent="0.2">
      <c r="A44" s="103">
        <v>34</v>
      </c>
      <c r="B44" s="103"/>
      <c r="C44" s="103"/>
      <c r="D44" s="103"/>
      <c r="E44" s="103"/>
      <c r="F44" s="104"/>
      <c r="G44" s="104"/>
      <c r="H44" s="104"/>
      <c r="I44" s="104"/>
      <c r="J44" s="104"/>
      <c r="K44" s="105"/>
      <c r="L44" s="105"/>
      <c r="M44" s="105"/>
      <c r="N44" s="106"/>
      <c r="O44" s="107"/>
      <c r="P44" s="103"/>
      <c r="Q44" s="106"/>
    </row>
    <row r="45" spans="1:17" ht="27" customHeight="1" x14ac:dyDescent="0.2">
      <c r="A45" s="103">
        <v>35</v>
      </c>
      <c r="B45" s="103"/>
      <c r="C45" s="103"/>
      <c r="D45" s="103"/>
      <c r="E45" s="103"/>
      <c r="F45" s="104"/>
      <c r="G45" s="104"/>
      <c r="H45" s="104"/>
      <c r="I45" s="104"/>
      <c r="J45" s="104"/>
      <c r="K45" s="105"/>
      <c r="L45" s="105"/>
      <c r="M45" s="105"/>
      <c r="N45" s="106"/>
      <c r="O45" s="107"/>
      <c r="P45" s="103"/>
      <c r="Q45" s="106"/>
    </row>
    <row r="46" spans="1:17" ht="27" customHeight="1" x14ac:dyDescent="0.2">
      <c r="A46" s="103">
        <v>36</v>
      </c>
      <c r="B46" s="103"/>
      <c r="C46" s="103"/>
      <c r="D46" s="103"/>
      <c r="E46" s="103"/>
      <c r="F46" s="104"/>
      <c r="G46" s="104"/>
      <c r="H46" s="104"/>
      <c r="I46" s="104"/>
      <c r="J46" s="104"/>
      <c r="K46" s="105"/>
      <c r="L46" s="105"/>
      <c r="M46" s="105"/>
      <c r="N46" s="106"/>
      <c r="O46" s="107"/>
      <c r="P46" s="103"/>
      <c r="Q46" s="106"/>
    </row>
    <row r="47" spans="1:17" ht="27" customHeight="1" x14ac:dyDescent="0.2">
      <c r="A47" s="103">
        <v>37</v>
      </c>
      <c r="B47" s="103"/>
      <c r="C47" s="103"/>
      <c r="D47" s="103"/>
      <c r="E47" s="103"/>
      <c r="F47" s="104"/>
      <c r="G47" s="104"/>
      <c r="H47" s="104"/>
      <c r="I47" s="104"/>
      <c r="J47" s="104"/>
      <c r="K47" s="105"/>
      <c r="L47" s="105"/>
      <c r="M47" s="105"/>
      <c r="N47" s="106"/>
      <c r="O47" s="107"/>
      <c r="P47" s="103"/>
      <c r="Q47" s="106"/>
    </row>
    <row r="48" spans="1:17" ht="27" customHeight="1" x14ac:dyDescent="0.2">
      <c r="A48" s="103">
        <v>38</v>
      </c>
      <c r="B48" s="103"/>
      <c r="C48" s="103"/>
      <c r="D48" s="103"/>
      <c r="E48" s="103"/>
      <c r="F48" s="104"/>
      <c r="G48" s="104"/>
      <c r="H48" s="104"/>
      <c r="I48" s="104"/>
      <c r="J48" s="104"/>
      <c r="K48" s="105"/>
      <c r="L48" s="105"/>
      <c r="M48" s="105"/>
      <c r="N48" s="106"/>
      <c r="O48" s="107"/>
      <c r="P48" s="103"/>
      <c r="Q48" s="106"/>
    </row>
    <row r="49" spans="1:17" ht="27" customHeight="1" x14ac:dyDescent="0.2">
      <c r="A49" s="103">
        <v>39</v>
      </c>
      <c r="B49" s="103"/>
      <c r="C49" s="103"/>
      <c r="D49" s="103"/>
      <c r="E49" s="103"/>
      <c r="F49" s="104"/>
      <c r="G49" s="104"/>
      <c r="H49" s="104"/>
      <c r="I49" s="104"/>
      <c r="J49" s="104"/>
      <c r="K49" s="105"/>
      <c r="L49" s="105"/>
      <c r="M49" s="105"/>
      <c r="N49" s="106"/>
      <c r="O49" s="107"/>
      <c r="P49" s="103"/>
      <c r="Q49" s="106"/>
    </row>
    <row r="50" spans="1:17" ht="27" customHeight="1" x14ac:dyDescent="0.2">
      <c r="A50" s="103">
        <v>40</v>
      </c>
      <c r="B50" s="103"/>
      <c r="C50" s="103"/>
      <c r="D50" s="103"/>
      <c r="E50" s="103"/>
      <c r="F50" s="104"/>
      <c r="G50" s="104"/>
      <c r="H50" s="104"/>
      <c r="I50" s="104"/>
      <c r="J50" s="104"/>
      <c r="K50" s="105"/>
      <c r="L50" s="105"/>
      <c r="M50" s="105"/>
      <c r="N50" s="106"/>
      <c r="O50" s="107"/>
      <c r="P50" s="103"/>
      <c r="Q50" s="106"/>
    </row>
    <row r="51" spans="1:17" ht="27" customHeight="1" x14ac:dyDescent="0.2">
      <c r="A51" s="103">
        <v>41</v>
      </c>
      <c r="B51" s="103"/>
      <c r="C51" s="103"/>
      <c r="D51" s="103"/>
      <c r="E51" s="103"/>
      <c r="F51" s="104"/>
      <c r="G51" s="104"/>
      <c r="H51" s="104"/>
      <c r="I51" s="104"/>
      <c r="J51" s="104"/>
      <c r="K51" s="105"/>
      <c r="L51" s="105"/>
      <c r="M51" s="105"/>
      <c r="N51" s="106"/>
      <c r="O51" s="107"/>
      <c r="P51" s="103"/>
      <c r="Q51" s="106"/>
    </row>
    <row r="52" spans="1:17" ht="27" customHeight="1" x14ac:dyDescent="0.2">
      <c r="A52" s="103">
        <v>42</v>
      </c>
      <c r="B52" s="103"/>
      <c r="C52" s="103"/>
      <c r="D52" s="103"/>
      <c r="E52" s="103"/>
      <c r="F52" s="104"/>
      <c r="G52" s="104"/>
      <c r="H52" s="104"/>
      <c r="I52" s="104"/>
      <c r="J52" s="104"/>
      <c r="K52" s="105"/>
      <c r="L52" s="105"/>
      <c r="M52" s="105"/>
      <c r="N52" s="106"/>
      <c r="O52" s="107"/>
      <c r="P52" s="103"/>
      <c r="Q52" s="106"/>
    </row>
    <row r="53" spans="1:17" ht="27" customHeight="1" x14ac:dyDescent="0.2">
      <c r="A53" s="103">
        <v>43</v>
      </c>
      <c r="B53" s="103"/>
      <c r="C53" s="103"/>
      <c r="D53" s="103"/>
      <c r="E53" s="103"/>
      <c r="F53" s="104"/>
      <c r="G53" s="104"/>
      <c r="H53" s="104"/>
      <c r="I53" s="104"/>
      <c r="J53" s="104"/>
      <c r="K53" s="105"/>
      <c r="L53" s="105"/>
      <c r="M53" s="105"/>
      <c r="N53" s="106"/>
      <c r="O53" s="107"/>
      <c r="P53" s="103"/>
      <c r="Q53" s="106"/>
    </row>
  </sheetData>
  <mergeCells count="4">
    <mergeCell ref="I3:J3"/>
    <mergeCell ref="I4:J4"/>
    <mergeCell ref="I29:J29"/>
    <mergeCell ref="I30:J30"/>
  </mergeCells>
  <pageMargins left="0.11811023622047245" right="0.11811023622047245" top="0.78740157480314965" bottom="0.39370078740157483" header="0.31496062992125984" footer="0.11811023622047245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="75" zoomScaleNormal="75" zoomScaleSheetLayoutView="50" workbookViewId="0">
      <selection activeCell="Q32" sqref="Q32"/>
    </sheetView>
  </sheetViews>
  <sheetFormatPr baseColWidth="10" defaultRowHeight="15.75" x14ac:dyDescent="0.25"/>
  <cols>
    <col min="1" max="1" width="4.42578125" style="113" customWidth="1"/>
    <col min="2" max="2" width="19.28515625" style="113" customWidth="1"/>
    <col min="3" max="3" width="15.28515625" style="113" customWidth="1"/>
    <col min="4" max="4" width="13.85546875" style="114" customWidth="1"/>
    <col min="5" max="5" width="30.5703125" style="115" customWidth="1"/>
    <col min="6" max="6" width="19.28515625" style="113" bestFit="1" customWidth="1"/>
    <col min="7" max="7" width="13.5703125" style="114" customWidth="1"/>
    <col min="8" max="8" width="12.85546875" style="117" customWidth="1"/>
    <col min="9" max="9" width="15.28515625" style="113" customWidth="1"/>
    <col min="10" max="10" width="13" style="113" hidden="1" customWidth="1"/>
    <col min="11" max="11" width="20.42578125" style="113" customWidth="1"/>
    <col min="12" max="12" width="16.85546875" style="113" customWidth="1"/>
    <col min="13" max="13" width="15.28515625" style="113" customWidth="1"/>
    <col min="14" max="16384" width="11.42578125" style="113"/>
  </cols>
  <sheetData>
    <row r="1" spans="1:13" ht="21" thickBot="1" x14ac:dyDescent="0.35">
      <c r="F1" s="116" t="s">
        <v>170</v>
      </c>
      <c r="M1" s="118" t="s">
        <v>72</v>
      </c>
    </row>
    <row r="2" spans="1:13" x14ac:dyDescent="0.25">
      <c r="M2" s="118" t="s">
        <v>171</v>
      </c>
    </row>
    <row r="3" spans="1:13" ht="21" thickBot="1" x14ac:dyDescent="0.35">
      <c r="B3" s="113" t="s">
        <v>172</v>
      </c>
      <c r="F3" s="119" t="s">
        <v>173</v>
      </c>
      <c r="I3" s="120"/>
    </row>
    <row r="4" spans="1:13" x14ac:dyDescent="0.25">
      <c r="A4" s="121"/>
      <c r="B4" s="261" t="s">
        <v>174</v>
      </c>
      <c r="C4" s="262"/>
      <c r="D4" s="262"/>
      <c r="E4" s="122" t="s">
        <v>175</v>
      </c>
      <c r="F4" s="273" t="s">
        <v>176</v>
      </c>
      <c r="G4" s="273"/>
      <c r="H4" s="274" t="s">
        <v>177</v>
      </c>
      <c r="I4" s="274"/>
      <c r="J4" s="274"/>
      <c r="K4" s="274"/>
      <c r="L4" s="275"/>
      <c r="M4" s="276"/>
    </row>
    <row r="5" spans="1:13" ht="16.5" thickBot="1" x14ac:dyDescent="0.3">
      <c r="A5" s="123"/>
      <c r="B5" s="267"/>
      <c r="C5" s="268"/>
      <c r="D5" s="268"/>
      <c r="E5" s="124"/>
      <c r="F5" s="277" t="s">
        <v>178</v>
      </c>
      <c r="G5" s="277"/>
      <c r="H5" s="263" t="s">
        <v>179</v>
      </c>
      <c r="I5" s="263"/>
      <c r="J5" s="263"/>
      <c r="K5" s="263"/>
      <c r="L5" s="278"/>
      <c r="M5" s="279"/>
    </row>
    <row r="6" spans="1:13" x14ac:dyDescent="0.25">
      <c r="A6" s="123"/>
      <c r="B6" s="261" t="s">
        <v>126</v>
      </c>
      <c r="C6" s="262"/>
      <c r="D6" s="262"/>
      <c r="E6" s="125"/>
      <c r="F6" s="263" t="s">
        <v>180</v>
      </c>
      <c r="G6" s="263"/>
      <c r="H6" s="264" t="s">
        <v>181</v>
      </c>
      <c r="I6" s="264"/>
      <c r="J6" s="264"/>
      <c r="K6" s="264"/>
      <c r="L6" s="265"/>
      <c r="M6" s="266"/>
    </row>
    <row r="7" spans="1:13" ht="16.5" thickBot="1" x14ac:dyDescent="0.3">
      <c r="A7" s="126"/>
      <c r="B7" s="267"/>
      <c r="C7" s="268"/>
      <c r="D7" s="268"/>
      <c r="E7" s="127"/>
      <c r="F7" s="269" t="s">
        <v>182</v>
      </c>
      <c r="G7" s="269"/>
      <c r="H7" s="270"/>
      <c r="I7" s="270"/>
      <c r="J7" s="270"/>
      <c r="K7" s="270"/>
      <c r="L7" s="271"/>
      <c r="M7" s="272"/>
    </row>
    <row r="8" spans="1:13" s="133" customFormat="1" ht="66" thickBot="1" x14ac:dyDescent="0.3">
      <c r="A8" s="128"/>
      <c r="B8" s="129" t="s">
        <v>183</v>
      </c>
      <c r="C8" s="130" t="s">
        <v>184</v>
      </c>
      <c r="D8" s="130" t="s">
        <v>185</v>
      </c>
      <c r="E8" s="130" t="s">
        <v>186</v>
      </c>
      <c r="F8" s="130" t="s">
        <v>187</v>
      </c>
      <c r="G8" s="131" t="s">
        <v>188</v>
      </c>
      <c r="H8" s="131" t="s">
        <v>189</v>
      </c>
      <c r="I8" s="131" t="s">
        <v>190</v>
      </c>
      <c r="J8" s="131" t="s">
        <v>191</v>
      </c>
      <c r="K8" s="131" t="s">
        <v>192</v>
      </c>
      <c r="L8" s="131" t="s">
        <v>193</v>
      </c>
      <c r="M8" s="132" t="s">
        <v>194</v>
      </c>
    </row>
    <row r="9" spans="1:13" s="143" customFormat="1" ht="14.25" x14ac:dyDescent="0.2">
      <c r="A9" s="134"/>
      <c r="B9" s="135"/>
      <c r="C9" s="136"/>
      <c r="D9" s="137"/>
      <c r="E9" s="138"/>
      <c r="F9" s="139"/>
      <c r="G9" s="137"/>
      <c r="H9" s="140"/>
      <c r="I9" s="141"/>
      <c r="J9" s="141"/>
      <c r="K9" s="142"/>
      <c r="L9" s="142"/>
      <c r="M9" s="142"/>
    </row>
    <row r="10" spans="1:13" s="143" customFormat="1" ht="14.25" x14ac:dyDescent="0.2">
      <c r="A10" s="144">
        <v>1</v>
      </c>
      <c r="B10" s="145"/>
      <c r="C10" s="145"/>
      <c r="D10" s="146"/>
      <c r="E10" s="147"/>
      <c r="F10" s="148"/>
      <c r="G10" s="146"/>
      <c r="H10" s="149"/>
      <c r="I10" s="150"/>
      <c r="J10" s="150"/>
      <c r="K10" s="151"/>
      <c r="L10" s="151"/>
      <c r="M10" s="151"/>
    </row>
    <row r="11" spans="1:13" s="143" customFormat="1" ht="14.25" x14ac:dyDescent="0.2">
      <c r="A11" s="144">
        <v>2</v>
      </c>
      <c r="B11" s="145"/>
      <c r="C11" s="145"/>
      <c r="D11" s="146"/>
      <c r="E11" s="147"/>
      <c r="F11" s="148"/>
      <c r="G11" s="146"/>
      <c r="H11" s="149"/>
      <c r="I11" s="150"/>
      <c r="J11" s="150"/>
      <c r="K11" s="151"/>
      <c r="L11" s="151"/>
      <c r="M11" s="151"/>
    </row>
    <row r="12" spans="1:13" s="143" customFormat="1" ht="15" x14ac:dyDescent="0.25">
      <c r="A12" s="144">
        <v>3</v>
      </c>
      <c r="B12" s="152"/>
      <c r="C12" s="153"/>
      <c r="D12" s="154"/>
      <c r="E12" s="155"/>
      <c r="F12" s="156"/>
      <c r="G12" s="154"/>
      <c r="H12" s="157"/>
      <c r="I12" s="158"/>
      <c r="J12" s="158"/>
      <c r="K12" s="159"/>
      <c r="L12" s="159"/>
      <c r="M12" s="159"/>
    </row>
    <row r="13" spans="1:13" s="143" customFormat="1" ht="15" x14ac:dyDescent="0.25">
      <c r="A13" s="144">
        <v>4</v>
      </c>
      <c r="B13" s="152"/>
      <c r="C13" s="153"/>
      <c r="D13" s="154"/>
      <c r="E13" s="155"/>
      <c r="F13" s="156"/>
      <c r="G13" s="154"/>
      <c r="H13" s="157"/>
      <c r="I13" s="158"/>
      <c r="J13" s="158"/>
      <c r="K13" s="159"/>
      <c r="L13" s="159"/>
      <c r="M13" s="159"/>
    </row>
    <row r="14" spans="1:13" s="143" customFormat="1" ht="15" x14ac:dyDescent="0.25">
      <c r="A14" s="144">
        <v>5</v>
      </c>
      <c r="B14" s="152"/>
      <c r="C14" s="153"/>
      <c r="D14" s="154"/>
      <c r="E14" s="155"/>
      <c r="F14" s="156"/>
      <c r="G14" s="154"/>
      <c r="H14" s="157"/>
      <c r="I14" s="158"/>
      <c r="J14" s="158"/>
      <c r="K14" s="159"/>
      <c r="L14" s="159"/>
      <c r="M14" s="159"/>
    </row>
    <row r="15" spans="1:13" s="143" customFormat="1" ht="15" x14ac:dyDescent="0.25">
      <c r="A15" s="144">
        <v>6</v>
      </c>
      <c r="B15" s="152"/>
      <c r="C15" s="153"/>
      <c r="D15" s="154"/>
      <c r="E15" s="155"/>
      <c r="F15" s="156"/>
      <c r="G15" s="154"/>
      <c r="H15" s="157"/>
      <c r="I15" s="158"/>
      <c r="J15" s="158"/>
      <c r="K15" s="159"/>
      <c r="L15" s="159"/>
      <c r="M15" s="159"/>
    </row>
    <row r="16" spans="1:13" s="143" customFormat="1" ht="15" x14ac:dyDescent="0.25">
      <c r="A16" s="144">
        <v>7</v>
      </c>
      <c r="B16" s="152"/>
      <c r="C16" s="153"/>
      <c r="D16" s="154"/>
      <c r="E16" s="155"/>
      <c r="F16" s="156"/>
      <c r="G16" s="154"/>
      <c r="H16" s="157"/>
      <c r="I16" s="158"/>
      <c r="J16" s="158"/>
      <c r="K16" s="159"/>
      <c r="L16" s="159"/>
      <c r="M16" s="159"/>
    </row>
    <row r="17" spans="1:13" s="143" customFormat="1" ht="15" x14ac:dyDescent="0.25">
      <c r="A17" s="144">
        <v>8</v>
      </c>
      <c r="B17" s="152"/>
      <c r="C17" s="153"/>
      <c r="D17" s="154"/>
      <c r="E17" s="155"/>
      <c r="F17" s="156"/>
      <c r="G17" s="154"/>
      <c r="H17" s="157"/>
      <c r="I17" s="158"/>
      <c r="J17" s="158"/>
      <c r="K17" s="159"/>
      <c r="L17" s="159"/>
      <c r="M17" s="159"/>
    </row>
    <row r="18" spans="1:13" s="160" customFormat="1" ht="15" x14ac:dyDescent="0.25">
      <c r="A18" s="144">
        <v>9</v>
      </c>
      <c r="B18" s="152"/>
      <c r="C18" s="153"/>
      <c r="D18" s="154"/>
      <c r="E18" s="155"/>
      <c r="F18" s="156"/>
      <c r="G18" s="154"/>
      <c r="H18" s="157"/>
      <c r="I18" s="158"/>
      <c r="J18" s="158"/>
      <c r="K18" s="159"/>
      <c r="L18" s="159"/>
      <c r="M18" s="159"/>
    </row>
    <row r="19" spans="1:13" s="143" customFormat="1" ht="15" x14ac:dyDescent="0.25">
      <c r="A19" s="144">
        <v>10</v>
      </c>
      <c r="B19" s="152"/>
      <c r="C19" s="153"/>
      <c r="D19" s="154"/>
      <c r="E19" s="155"/>
      <c r="F19" s="156"/>
      <c r="G19" s="154"/>
      <c r="H19" s="157"/>
      <c r="I19" s="158"/>
      <c r="J19" s="158"/>
      <c r="K19" s="159"/>
      <c r="L19" s="159"/>
      <c r="M19" s="159"/>
    </row>
    <row r="20" spans="1:13" s="143" customFormat="1" ht="15" x14ac:dyDescent="0.25">
      <c r="A20" s="144">
        <v>11</v>
      </c>
      <c r="B20" s="152"/>
      <c r="C20" s="153"/>
      <c r="D20" s="154"/>
      <c r="E20" s="155"/>
      <c r="F20" s="156"/>
      <c r="G20" s="154"/>
      <c r="H20" s="157"/>
      <c r="I20" s="158"/>
      <c r="J20" s="158"/>
      <c r="K20" s="159"/>
      <c r="L20" s="159"/>
      <c r="M20" s="159"/>
    </row>
    <row r="21" spans="1:13" s="143" customFormat="1" ht="15" x14ac:dyDescent="0.25">
      <c r="A21" s="144">
        <v>12</v>
      </c>
      <c r="B21" s="152"/>
      <c r="C21" s="153"/>
      <c r="D21" s="154"/>
      <c r="E21" s="155"/>
      <c r="F21" s="156"/>
      <c r="G21" s="154"/>
      <c r="H21" s="157"/>
      <c r="I21" s="158"/>
      <c r="J21" s="158"/>
      <c r="K21" s="159"/>
      <c r="L21" s="159"/>
      <c r="M21" s="159"/>
    </row>
    <row r="22" spans="1:13" s="143" customFormat="1" ht="15" x14ac:dyDescent="0.25">
      <c r="A22" s="144">
        <v>13</v>
      </c>
      <c r="B22" s="152"/>
      <c r="C22" s="153"/>
      <c r="D22" s="154"/>
      <c r="E22" s="155"/>
      <c r="F22" s="156"/>
      <c r="G22" s="154"/>
      <c r="H22" s="157"/>
      <c r="I22" s="158"/>
      <c r="J22" s="158"/>
      <c r="K22" s="159"/>
      <c r="L22" s="159"/>
      <c r="M22" s="159"/>
    </row>
    <row r="23" spans="1:13" s="143" customFormat="1" ht="15" x14ac:dyDescent="0.25">
      <c r="A23" s="144">
        <v>14</v>
      </c>
      <c r="B23" s="152"/>
      <c r="C23" s="153"/>
      <c r="D23" s="154"/>
      <c r="E23" s="155"/>
      <c r="F23" s="156"/>
      <c r="G23" s="154"/>
      <c r="H23" s="157"/>
      <c r="I23" s="158"/>
      <c r="J23" s="158"/>
      <c r="K23" s="159"/>
      <c r="L23" s="159"/>
      <c r="M23" s="159"/>
    </row>
    <row r="24" spans="1:13" s="143" customFormat="1" ht="15" x14ac:dyDescent="0.25">
      <c r="A24" s="144">
        <v>15</v>
      </c>
      <c r="B24" s="152"/>
      <c r="C24" s="153"/>
      <c r="D24" s="154"/>
      <c r="E24" s="155"/>
      <c r="F24" s="156"/>
      <c r="G24" s="154"/>
      <c r="H24" s="157"/>
      <c r="I24" s="158"/>
      <c r="J24" s="158"/>
      <c r="K24" s="159"/>
      <c r="L24" s="159"/>
      <c r="M24" s="159"/>
    </row>
    <row r="25" spans="1:13" s="143" customFormat="1" ht="15" x14ac:dyDescent="0.25">
      <c r="A25" s="144">
        <v>16</v>
      </c>
      <c r="B25" s="152"/>
      <c r="C25" s="153"/>
      <c r="D25" s="154"/>
      <c r="E25" s="155"/>
      <c r="F25" s="156"/>
      <c r="G25" s="154"/>
      <c r="H25" s="157"/>
      <c r="I25" s="158"/>
      <c r="J25" s="158"/>
      <c r="K25" s="159"/>
      <c r="L25" s="159"/>
      <c r="M25" s="159"/>
    </row>
    <row r="26" spans="1:13" s="143" customFormat="1" ht="15" x14ac:dyDescent="0.25">
      <c r="A26" s="144">
        <v>17</v>
      </c>
      <c r="B26" s="152"/>
      <c r="C26" s="153"/>
      <c r="D26" s="154"/>
      <c r="E26" s="155"/>
      <c r="F26" s="156"/>
      <c r="G26" s="154"/>
      <c r="H26" s="157"/>
      <c r="I26" s="158"/>
      <c r="J26" s="158"/>
      <c r="K26" s="159"/>
      <c r="L26" s="159"/>
      <c r="M26" s="159"/>
    </row>
    <row r="27" spans="1:13" s="143" customFormat="1" ht="15" x14ac:dyDescent="0.25">
      <c r="A27" s="144">
        <v>18</v>
      </c>
      <c r="B27" s="152"/>
      <c r="C27" s="153"/>
      <c r="D27" s="154"/>
      <c r="E27" s="155"/>
      <c r="F27" s="156"/>
      <c r="G27" s="154"/>
      <c r="H27" s="157"/>
      <c r="I27" s="158"/>
      <c r="J27" s="158"/>
      <c r="K27" s="159"/>
      <c r="L27" s="159"/>
      <c r="M27" s="159"/>
    </row>
    <row r="28" spans="1:13" s="143" customFormat="1" ht="15" x14ac:dyDescent="0.25">
      <c r="A28" s="144">
        <v>19</v>
      </c>
      <c r="B28" s="152"/>
      <c r="C28" s="153"/>
      <c r="D28" s="154"/>
      <c r="E28" s="155"/>
      <c r="F28" s="156"/>
      <c r="G28" s="154"/>
      <c r="H28" s="157"/>
      <c r="I28" s="158"/>
      <c r="J28" s="158"/>
      <c r="K28" s="159"/>
      <c r="L28" s="159"/>
      <c r="M28" s="159"/>
    </row>
    <row r="29" spans="1:13" s="143" customFormat="1" ht="15" x14ac:dyDescent="0.25">
      <c r="A29" s="144">
        <v>20</v>
      </c>
      <c r="B29" s="152"/>
      <c r="C29" s="153"/>
      <c r="D29" s="154"/>
      <c r="E29" s="155"/>
      <c r="F29" s="156"/>
      <c r="G29" s="154"/>
      <c r="H29" s="157"/>
      <c r="I29" s="158"/>
      <c r="J29" s="158"/>
      <c r="K29" s="159"/>
      <c r="L29" s="159"/>
      <c r="M29" s="159"/>
    </row>
    <row r="30" spans="1:13" s="143" customFormat="1" ht="16.5" customHeight="1" x14ac:dyDescent="0.25">
      <c r="A30" s="144">
        <v>21</v>
      </c>
      <c r="B30" s="152"/>
      <c r="C30" s="153"/>
      <c r="D30" s="154"/>
      <c r="E30" s="155"/>
      <c r="F30" s="156"/>
      <c r="G30" s="154"/>
      <c r="H30" s="157"/>
      <c r="I30" s="158"/>
      <c r="J30" s="158"/>
      <c r="K30" s="159"/>
      <c r="L30" s="159"/>
      <c r="M30" s="159"/>
    </row>
    <row r="31" spans="1:13" s="143" customFormat="1" ht="15" x14ac:dyDescent="0.25">
      <c r="A31" s="144">
        <v>22</v>
      </c>
      <c r="B31" s="152"/>
      <c r="C31" s="153"/>
      <c r="D31" s="154"/>
      <c r="E31" s="155"/>
      <c r="F31" s="156"/>
      <c r="G31" s="154"/>
      <c r="H31" s="157"/>
      <c r="I31" s="158"/>
      <c r="J31" s="158"/>
      <c r="K31" s="159"/>
      <c r="L31" s="159"/>
      <c r="M31" s="159"/>
    </row>
    <row r="32" spans="1:13" s="143" customFormat="1" ht="15" x14ac:dyDescent="0.25">
      <c r="A32" s="144">
        <v>23</v>
      </c>
      <c r="B32" s="152"/>
      <c r="C32" s="153"/>
      <c r="D32" s="154"/>
      <c r="E32" s="155"/>
      <c r="F32" s="156"/>
      <c r="G32" s="154"/>
      <c r="H32" s="157"/>
      <c r="I32" s="158"/>
      <c r="J32" s="158"/>
      <c r="K32" s="159"/>
      <c r="L32" s="159"/>
      <c r="M32" s="159"/>
    </row>
    <row r="33" spans="1:13" s="143" customFormat="1" ht="15" x14ac:dyDescent="0.25">
      <c r="A33" s="144">
        <v>24</v>
      </c>
      <c r="B33" s="152"/>
      <c r="C33" s="153"/>
      <c r="D33" s="154"/>
      <c r="E33" s="155"/>
      <c r="F33" s="156"/>
      <c r="G33" s="154"/>
      <c r="H33" s="157"/>
      <c r="I33" s="158"/>
      <c r="J33" s="158"/>
      <c r="K33" s="159"/>
      <c r="L33" s="159"/>
      <c r="M33" s="159"/>
    </row>
    <row r="34" spans="1:13" s="143" customFormat="1" ht="15" x14ac:dyDescent="0.25">
      <c r="A34" s="144">
        <v>25</v>
      </c>
      <c r="B34" s="152"/>
      <c r="C34" s="153"/>
      <c r="D34" s="154"/>
      <c r="E34" s="155"/>
      <c r="F34" s="156"/>
      <c r="G34" s="154"/>
      <c r="H34" s="157"/>
      <c r="I34" s="158"/>
      <c r="J34" s="158"/>
      <c r="K34" s="159"/>
      <c r="L34" s="159"/>
      <c r="M34" s="159"/>
    </row>
    <row r="35" spans="1:13" s="143" customFormat="1" ht="15" x14ac:dyDescent="0.25">
      <c r="A35" s="144">
        <v>26</v>
      </c>
      <c r="B35" s="152"/>
      <c r="C35" s="153"/>
      <c r="D35" s="154"/>
      <c r="E35" s="161"/>
      <c r="F35" s="161"/>
      <c r="G35" s="154"/>
      <c r="H35" s="157"/>
      <c r="I35" s="158"/>
      <c r="J35" s="158"/>
      <c r="K35" s="159"/>
      <c r="L35" s="159"/>
      <c r="M35" s="159"/>
    </row>
    <row r="36" spans="1:13" x14ac:dyDescent="0.25">
      <c r="B36" s="162" t="s">
        <v>195</v>
      </c>
      <c r="C36" s="163"/>
      <c r="D36" s="164"/>
      <c r="E36" s="165"/>
      <c r="F36" s="165"/>
      <c r="G36" s="164"/>
      <c r="H36" s="166"/>
      <c r="I36" s="167"/>
      <c r="J36" s="167"/>
      <c r="K36" s="168"/>
      <c r="L36" s="168"/>
      <c r="M36" s="168"/>
    </row>
    <row r="37" spans="1:13" x14ac:dyDescent="0.25">
      <c r="A37" s="169" t="s">
        <v>196</v>
      </c>
      <c r="B37" s="169"/>
      <c r="C37" s="170"/>
      <c r="D37" s="171"/>
      <c r="E37" s="165"/>
      <c r="F37" s="165"/>
      <c r="G37" s="164"/>
      <c r="H37" s="166"/>
      <c r="I37" s="167"/>
      <c r="J37" s="167"/>
      <c r="K37" s="168"/>
      <c r="L37" s="168"/>
      <c r="M37" s="168"/>
    </row>
    <row r="38" spans="1:13" x14ac:dyDescent="0.25">
      <c r="A38" s="115"/>
      <c r="B38" s="115"/>
      <c r="C38" s="115"/>
      <c r="E38" s="172"/>
      <c r="F38" s="172"/>
      <c r="G38" s="173"/>
      <c r="H38" s="166"/>
      <c r="I38" s="167"/>
      <c r="J38" s="167"/>
      <c r="K38" s="168"/>
      <c r="L38" s="168"/>
      <c r="M38" s="168"/>
    </row>
    <row r="39" spans="1:13" x14ac:dyDescent="0.25">
      <c r="A39" s="258"/>
      <c r="B39" s="258"/>
      <c r="C39" s="258"/>
      <c r="D39" s="258"/>
      <c r="E39" s="165"/>
      <c r="F39" s="165"/>
      <c r="G39" s="164"/>
      <c r="H39" s="166"/>
      <c r="I39" s="167"/>
      <c r="J39" s="167"/>
      <c r="K39" s="168"/>
      <c r="L39" s="168"/>
      <c r="M39" s="168"/>
    </row>
    <row r="40" spans="1:13" x14ac:dyDescent="0.25">
      <c r="A40" s="133" t="s">
        <v>197</v>
      </c>
      <c r="C40" s="174"/>
      <c r="D40" s="174"/>
      <c r="E40" s="164"/>
      <c r="F40" s="164"/>
      <c r="G40" s="164"/>
      <c r="H40" s="164"/>
      <c r="I40" s="164"/>
      <c r="J40" s="164"/>
      <c r="K40" s="175"/>
      <c r="L40" s="164"/>
      <c r="M40" s="164"/>
    </row>
    <row r="41" spans="1:13" ht="15" x14ac:dyDescent="0.2">
      <c r="E41" s="113"/>
      <c r="G41" s="113"/>
      <c r="H41" s="113"/>
    </row>
    <row r="42" spans="1:13" ht="15" x14ac:dyDescent="0.2">
      <c r="A42" s="115"/>
      <c r="B42" s="115"/>
      <c r="C42" s="115"/>
      <c r="E42" s="113"/>
      <c r="G42" s="113"/>
      <c r="H42" s="113"/>
    </row>
    <row r="43" spans="1:13" ht="15" x14ac:dyDescent="0.2">
      <c r="D43" s="113"/>
      <c r="G43" s="113"/>
      <c r="H43" s="113"/>
    </row>
    <row r="44" spans="1:13" ht="15" x14ac:dyDescent="0.2">
      <c r="C44" s="259"/>
      <c r="D44" s="259"/>
      <c r="E44" s="113"/>
      <c r="G44" s="113"/>
      <c r="H44" s="113"/>
    </row>
    <row r="45" spans="1:13" ht="15" x14ac:dyDescent="0.2">
      <c r="A45" s="260"/>
      <c r="B45" s="260"/>
      <c r="C45" s="260"/>
      <c r="D45" s="260"/>
      <c r="E45" s="113"/>
      <c r="G45" s="113"/>
      <c r="H45" s="113"/>
    </row>
    <row r="46" spans="1:13" ht="15" x14ac:dyDescent="0.2">
      <c r="D46" s="113"/>
      <c r="E46" s="113"/>
      <c r="G46" s="113"/>
      <c r="H46" s="113"/>
    </row>
  </sheetData>
  <mergeCells count="19">
    <mergeCell ref="B4:D4"/>
    <mergeCell ref="F4:G4"/>
    <mergeCell ref="H4:K4"/>
    <mergeCell ref="L4:M4"/>
    <mergeCell ref="B5:D5"/>
    <mergeCell ref="F5:G5"/>
    <mergeCell ref="H5:K5"/>
    <mergeCell ref="L5:M5"/>
    <mergeCell ref="H6:K6"/>
    <mergeCell ref="L6:M6"/>
    <mergeCell ref="B7:D7"/>
    <mergeCell ref="F7:G7"/>
    <mergeCell ref="H7:K7"/>
    <mergeCell ref="L7:M7"/>
    <mergeCell ref="A39:D39"/>
    <mergeCell ref="C44:D44"/>
    <mergeCell ref="A45:D45"/>
    <mergeCell ref="B6:D6"/>
    <mergeCell ref="F6:G6"/>
  </mergeCells>
  <pageMargins left="0.19685039370078741" right="0.23622047244094491" top="1.2204724409448819" bottom="0.31496062992125984" header="0.86614173228346458" footer="0.11811023622047245"/>
  <pageSetup paperSize="9" scale="7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3.140625" style="87" customWidth="1"/>
    <col min="2" max="2" width="32.85546875" style="87" customWidth="1"/>
    <col min="3" max="3" width="35.28515625" style="87" customWidth="1"/>
    <col min="4" max="4" width="32.85546875" style="87" customWidth="1"/>
    <col min="5" max="5" width="11.85546875" style="87" customWidth="1"/>
    <col min="6" max="7" width="13" style="87" customWidth="1"/>
    <col min="8" max="8" width="11" style="87" customWidth="1"/>
    <col min="9" max="9" width="11" style="87" hidden="1" customWidth="1"/>
    <col min="10" max="10" width="12.85546875" style="87" customWidth="1"/>
    <col min="11" max="11" width="10.7109375" style="87" customWidth="1"/>
    <col min="12" max="12" width="10.7109375" style="87" hidden="1" customWidth="1"/>
    <col min="13" max="13" width="11.42578125" style="87"/>
    <col min="14" max="21" width="0" style="87" hidden="1" customWidth="1"/>
    <col min="22" max="16384" width="11.42578125" style="87"/>
  </cols>
  <sheetData>
    <row r="1" spans="1:20" ht="15" customHeight="1" x14ac:dyDescent="0.2">
      <c r="B1" s="286" t="s">
        <v>198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20" ht="15" customHeight="1" x14ac:dyDescent="0.2">
      <c r="B2" s="287" t="s">
        <v>2</v>
      </c>
      <c r="C2" s="287"/>
      <c r="D2" s="288"/>
      <c r="E2" s="288"/>
      <c r="F2" s="288"/>
      <c r="G2" s="288"/>
      <c r="H2" s="288"/>
      <c r="I2" s="288"/>
      <c r="J2" s="288"/>
      <c r="K2" s="288"/>
      <c r="L2" s="176"/>
    </row>
    <row r="3" spans="1:20" ht="15" customHeight="1" x14ac:dyDescent="0.2">
      <c r="B3" s="287" t="s">
        <v>199</v>
      </c>
      <c r="C3" s="287"/>
      <c r="D3" s="288"/>
      <c r="E3" s="288"/>
      <c r="F3" s="288"/>
      <c r="G3" s="288"/>
      <c r="H3" s="288"/>
      <c r="I3" s="288"/>
      <c r="J3" s="288"/>
      <c r="K3" s="288"/>
      <c r="L3" s="176"/>
    </row>
    <row r="4" spans="1:20" ht="15" customHeight="1" x14ac:dyDescent="0.2">
      <c r="B4" s="177"/>
      <c r="C4" s="177"/>
      <c r="D4" s="178"/>
      <c r="E4" s="178"/>
      <c r="F4" s="178"/>
      <c r="G4" s="178"/>
      <c r="H4" s="178"/>
      <c r="I4" s="178"/>
      <c r="J4" s="289" t="s">
        <v>72</v>
      </c>
      <c r="K4" s="289"/>
      <c r="L4" s="176"/>
    </row>
    <row r="5" spans="1:20" ht="14.25" x14ac:dyDescent="0.2">
      <c r="B5" s="87" t="s">
        <v>200</v>
      </c>
      <c r="C5" s="179"/>
      <c r="J5" s="280" t="s">
        <v>201</v>
      </c>
      <c r="K5" s="280"/>
    </row>
    <row r="6" spans="1:20" ht="15" customHeight="1" x14ac:dyDescent="0.2">
      <c r="B6" s="281" t="s">
        <v>202</v>
      </c>
      <c r="C6" s="281"/>
      <c r="D6" s="103"/>
    </row>
    <row r="8" spans="1:20" s="95" customFormat="1" ht="55.5" customHeight="1" x14ac:dyDescent="0.2">
      <c r="A8" s="180"/>
      <c r="B8" s="181" t="s">
        <v>203</v>
      </c>
      <c r="C8" s="181" t="s">
        <v>204</v>
      </c>
      <c r="D8" s="181" t="s">
        <v>205</v>
      </c>
      <c r="E8" s="181" t="s">
        <v>206</v>
      </c>
      <c r="F8" s="282" t="s">
        <v>207</v>
      </c>
      <c r="G8" s="283"/>
      <c r="H8" s="182" t="s">
        <v>208</v>
      </c>
      <c r="I8" s="182" t="s">
        <v>209</v>
      </c>
      <c r="J8" s="182" t="s">
        <v>210</v>
      </c>
      <c r="K8" s="181" t="s">
        <v>211</v>
      </c>
      <c r="L8" s="181" t="s">
        <v>212</v>
      </c>
      <c r="M8" s="94"/>
      <c r="N8" s="94" t="s">
        <v>213</v>
      </c>
      <c r="O8" s="94" t="s">
        <v>214</v>
      </c>
      <c r="P8" s="94" t="s">
        <v>215</v>
      </c>
      <c r="Q8" s="94" t="s">
        <v>216</v>
      </c>
      <c r="R8" s="94" t="s">
        <v>217</v>
      </c>
      <c r="T8" s="95" t="s">
        <v>5</v>
      </c>
    </row>
    <row r="9" spans="1:20" s="95" customFormat="1" x14ac:dyDescent="0.2">
      <c r="A9" s="100"/>
      <c r="B9" s="101"/>
      <c r="C9" s="284" t="s">
        <v>218</v>
      </c>
      <c r="D9" s="285"/>
      <c r="E9" s="101"/>
      <c r="F9" s="101" t="s">
        <v>165</v>
      </c>
      <c r="G9" s="101" t="s">
        <v>166</v>
      </c>
      <c r="H9" s="101"/>
      <c r="I9" s="101" t="str">
        <f>IF($C$5=2021,$N$20,IF($C$5=2022,$O$20,IF($C$5=2023,$P$20,IF($C$5=2024,$Q$20,IF($C$5=2025,$R$20,"Fehler")))))</f>
        <v>Fehler</v>
      </c>
      <c r="J9" s="101"/>
      <c r="K9" s="101"/>
      <c r="L9" s="101"/>
      <c r="M9" s="94"/>
      <c r="N9" s="183">
        <v>44197</v>
      </c>
      <c r="O9" s="183">
        <v>44669</v>
      </c>
      <c r="P9" s="184">
        <v>45023</v>
      </c>
      <c r="Q9" s="184">
        <v>45292</v>
      </c>
      <c r="R9" s="184">
        <v>45658</v>
      </c>
      <c r="T9" s="95" t="s">
        <v>219</v>
      </c>
    </row>
    <row r="10" spans="1:20" ht="27" customHeight="1" x14ac:dyDescent="0.2">
      <c r="A10" s="103">
        <v>1</v>
      </c>
      <c r="B10" s="103"/>
      <c r="C10" s="103"/>
      <c r="D10" s="103"/>
      <c r="E10" s="104"/>
      <c r="F10" s="104"/>
      <c r="G10" s="104"/>
      <c r="H10" s="105"/>
      <c r="I10" s="101"/>
      <c r="J10" s="104"/>
      <c r="K10" s="105"/>
      <c r="L10" s="105">
        <f>IF(J10="ja",1/$D$6*K10/(260-I10)*H10,0)</f>
        <v>0</v>
      </c>
      <c r="N10" s="185">
        <v>44288</v>
      </c>
      <c r="O10" s="185">
        <v>44707</v>
      </c>
      <c r="P10" s="185">
        <v>45026</v>
      </c>
      <c r="Q10" s="185">
        <v>45380</v>
      </c>
      <c r="R10" s="185">
        <v>45765</v>
      </c>
      <c r="T10" s="87" t="s">
        <v>220</v>
      </c>
    </row>
    <row r="11" spans="1:20" ht="27" customHeight="1" x14ac:dyDescent="0.2">
      <c r="A11" s="103">
        <v>2</v>
      </c>
      <c r="B11" s="103"/>
      <c r="C11" s="103"/>
      <c r="D11" s="103"/>
      <c r="E11" s="104"/>
      <c r="F11" s="104"/>
      <c r="G11" s="104"/>
      <c r="H11" s="105"/>
      <c r="I11" s="101"/>
      <c r="J11" s="104"/>
      <c r="K11" s="105"/>
      <c r="L11" s="105">
        <f t="shared" ref="L11:L30" si="0">IF(J11="ja",1/$D$6*K11/(260-I11)*H11,0)</f>
        <v>0</v>
      </c>
      <c r="N11" s="185">
        <v>44291</v>
      </c>
      <c r="O11" s="185">
        <v>44718</v>
      </c>
      <c r="P11" s="185">
        <v>45047</v>
      </c>
      <c r="Q11" s="185">
        <v>45383</v>
      </c>
      <c r="R11" s="185">
        <v>45768</v>
      </c>
    </row>
    <row r="12" spans="1:20" ht="27" customHeight="1" x14ac:dyDescent="0.2">
      <c r="A12" s="103">
        <v>3</v>
      </c>
      <c r="B12" s="103"/>
      <c r="C12" s="103"/>
      <c r="D12" s="103"/>
      <c r="E12" s="104"/>
      <c r="F12" s="104"/>
      <c r="G12" s="104"/>
      <c r="H12" s="105"/>
      <c r="I12" s="101"/>
      <c r="J12" s="104"/>
      <c r="K12" s="105"/>
      <c r="L12" s="105">
        <f t="shared" si="0"/>
        <v>0</v>
      </c>
      <c r="N12" s="185">
        <v>44329</v>
      </c>
      <c r="O12" s="185">
        <v>44837</v>
      </c>
      <c r="P12" s="185">
        <v>45064</v>
      </c>
      <c r="Q12" s="185">
        <v>45413</v>
      </c>
      <c r="R12" s="185">
        <v>45778</v>
      </c>
      <c r="T12" s="87" t="s">
        <v>221</v>
      </c>
    </row>
    <row r="13" spans="1:20" ht="27" customHeight="1" x14ac:dyDescent="0.2">
      <c r="A13" s="103">
        <v>4</v>
      </c>
      <c r="B13" s="103"/>
      <c r="C13" s="103"/>
      <c r="D13" s="103"/>
      <c r="E13" s="104"/>
      <c r="F13" s="104"/>
      <c r="G13" s="104"/>
      <c r="H13" s="105"/>
      <c r="I13" s="101"/>
      <c r="J13" s="104"/>
      <c r="K13" s="105"/>
      <c r="L13" s="105">
        <f t="shared" si="0"/>
        <v>0</v>
      </c>
      <c r="N13" s="185">
        <v>44340</v>
      </c>
      <c r="O13" s="185">
        <v>44865</v>
      </c>
      <c r="P13" s="185">
        <v>45075</v>
      </c>
      <c r="Q13" s="185">
        <v>45421</v>
      </c>
      <c r="R13" s="185">
        <v>45806</v>
      </c>
      <c r="T13" s="87" t="s">
        <v>222</v>
      </c>
    </row>
    <row r="14" spans="1:20" ht="27" customHeight="1" x14ac:dyDescent="0.2">
      <c r="A14" s="103">
        <v>5</v>
      </c>
      <c r="B14" s="103"/>
      <c r="C14" s="103"/>
      <c r="D14" s="103"/>
      <c r="E14" s="104"/>
      <c r="F14" s="104"/>
      <c r="G14" s="104"/>
      <c r="H14" s="105"/>
      <c r="I14" s="101"/>
      <c r="J14" s="104"/>
      <c r="K14" s="105"/>
      <c r="L14" s="105">
        <f t="shared" si="0"/>
        <v>0</v>
      </c>
      <c r="N14" s="185"/>
      <c r="O14" s="185">
        <v>44921</v>
      </c>
      <c r="P14" s="185">
        <v>45202</v>
      </c>
      <c r="Q14" s="185">
        <v>45432</v>
      </c>
      <c r="R14" s="185">
        <v>45817</v>
      </c>
      <c r="T14" s="186">
        <v>2021</v>
      </c>
    </row>
    <row r="15" spans="1:20" ht="27" customHeight="1" x14ac:dyDescent="0.2">
      <c r="A15" s="103">
        <v>6</v>
      </c>
      <c r="B15" s="103"/>
      <c r="C15" s="103"/>
      <c r="D15" s="103"/>
      <c r="E15" s="104"/>
      <c r="F15" s="104"/>
      <c r="G15" s="104"/>
      <c r="H15" s="105"/>
      <c r="I15" s="101"/>
      <c r="J15" s="104"/>
      <c r="K15" s="105"/>
      <c r="L15" s="105">
        <f t="shared" si="0"/>
        <v>0</v>
      </c>
      <c r="P15" s="185">
        <v>45230</v>
      </c>
      <c r="Q15" s="185">
        <v>45568</v>
      </c>
      <c r="R15" s="185">
        <v>45933</v>
      </c>
      <c r="T15" s="186">
        <v>2022</v>
      </c>
    </row>
    <row r="16" spans="1:20" ht="27" customHeight="1" x14ac:dyDescent="0.2">
      <c r="A16" s="103">
        <v>7</v>
      </c>
      <c r="B16" s="103"/>
      <c r="C16" s="103"/>
      <c r="D16" s="103"/>
      <c r="E16" s="104"/>
      <c r="F16" s="104"/>
      <c r="G16" s="104"/>
      <c r="H16" s="105"/>
      <c r="I16" s="101"/>
      <c r="J16" s="104"/>
      <c r="K16" s="105"/>
      <c r="L16" s="105">
        <f t="shared" si="0"/>
        <v>0</v>
      </c>
      <c r="P16" s="185">
        <v>45285</v>
      </c>
      <c r="Q16" s="185">
        <v>45596</v>
      </c>
      <c r="R16" s="185">
        <v>45961</v>
      </c>
      <c r="T16" s="186">
        <v>2023</v>
      </c>
    </row>
    <row r="17" spans="1:20" ht="27" customHeight="1" x14ac:dyDescent="0.2">
      <c r="A17" s="103">
        <v>8</v>
      </c>
      <c r="B17" s="103"/>
      <c r="C17" s="103"/>
      <c r="D17" s="103"/>
      <c r="E17" s="104"/>
      <c r="F17" s="104"/>
      <c r="G17" s="104"/>
      <c r="H17" s="105"/>
      <c r="I17" s="101"/>
      <c r="J17" s="104"/>
      <c r="K17" s="105"/>
      <c r="L17" s="105">
        <f t="shared" si="0"/>
        <v>0</v>
      </c>
      <c r="P17" s="185">
        <v>45286</v>
      </c>
      <c r="Q17" s="185">
        <v>45651</v>
      </c>
      <c r="R17" s="185">
        <v>46016</v>
      </c>
      <c r="T17" s="186">
        <v>2024</v>
      </c>
    </row>
    <row r="18" spans="1:20" ht="27" customHeight="1" x14ac:dyDescent="0.2">
      <c r="A18" s="103">
        <v>9</v>
      </c>
      <c r="B18" s="103"/>
      <c r="C18" s="103"/>
      <c r="D18" s="103"/>
      <c r="E18" s="104"/>
      <c r="F18" s="104"/>
      <c r="G18" s="104"/>
      <c r="H18" s="105"/>
      <c r="I18" s="101"/>
      <c r="J18" s="104"/>
      <c r="K18" s="105"/>
      <c r="L18" s="105">
        <f t="shared" si="0"/>
        <v>0</v>
      </c>
      <c r="Q18" s="185">
        <v>45652</v>
      </c>
      <c r="R18" s="185">
        <v>46017</v>
      </c>
      <c r="T18" s="186">
        <v>2025</v>
      </c>
    </row>
    <row r="19" spans="1:20" ht="27" customHeight="1" x14ac:dyDescent="0.2">
      <c r="A19" s="103">
        <v>10</v>
      </c>
      <c r="B19" s="103"/>
      <c r="C19" s="103"/>
      <c r="D19" s="103"/>
      <c r="E19" s="104"/>
      <c r="F19" s="104"/>
      <c r="G19" s="104"/>
      <c r="H19" s="105"/>
      <c r="I19" s="101"/>
      <c r="J19" s="104"/>
      <c r="K19" s="105"/>
      <c r="L19" s="105">
        <f t="shared" si="0"/>
        <v>0</v>
      </c>
      <c r="T19" s="186"/>
    </row>
    <row r="20" spans="1:20" ht="27" customHeight="1" x14ac:dyDescent="0.2">
      <c r="A20" s="103">
        <v>11</v>
      </c>
      <c r="B20" s="103"/>
      <c r="C20" s="103"/>
      <c r="D20" s="103"/>
      <c r="E20" s="104"/>
      <c r="F20" s="104"/>
      <c r="G20" s="104"/>
      <c r="H20" s="105"/>
      <c r="I20" s="101"/>
      <c r="J20" s="104"/>
      <c r="K20" s="105"/>
      <c r="L20" s="105">
        <f t="shared" si="0"/>
        <v>0</v>
      </c>
      <c r="N20" s="87">
        <f>COUNTA(N9:N19)</f>
        <v>5</v>
      </c>
      <c r="O20" s="87">
        <f t="shared" ref="O20:R20" si="1">COUNTA(O9:O19)</f>
        <v>6</v>
      </c>
      <c r="P20" s="87">
        <f t="shared" si="1"/>
        <v>9</v>
      </c>
      <c r="Q20" s="87">
        <f t="shared" si="1"/>
        <v>10</v>
      </c>
      <c r="R20" s="87">
        <f t="shared" si="1"/>
        <v>10</v>
      </c>
      <c r="T20" s="186"/>
    </row>
    <row r="21" spans="1:20" ht="27" customHeight="1" x14ac:dyDescent="0.2">
      <c r="A21" s="103">
        <v>12</v>
      </c>
      <c r="B21" s="103"/>
      <c r="C21" s="103"/>
      <c r="D21" s="103"/>
      <c r="E21" s="104"/>
      <c r="F21" s="104"/>
      <c r="G21" s="104"/>
      <c r="H21" s="105"/>
      <c r="I21" s="101"/>
      <c r="J21" s="104"/>
      <c r="K21" s="105"/>
      <c r="L21" s="105">
        <f t="shared" si="0"/>
        <v>0</v>
      </c>
      <c r="T21" s="186"/>
    </row>
    <row r="22" spans="1:20" ht="27" customHeight="1" x14ac:dyDescent="0.2">
      <c r="A22" s="103">
        <v>13</v>
      </c>
      <c r="B22" s="103"/>
      <c r="C22" s="103"/>
      <c r="D22" s="103"/>
      <c r="E22" s="104"/>
      <c r="F22" s="104"/>
      <c r="G22" s="104"/>
      <c r="H22" s="105"/>
      <c r="I22" s="101"/>
      <c r="J22" s="104"/>
      <c r="K22" s="105"/>
      <c r="L22" s="105">
        <f t="shared" si="0"/>
        <v>0</v>
      </c>
      <c r="T22" s="186"/>
    </row>
    <row r="23" spans="1:20" ht="27" customHeight="1" x14ac:dyDescent="0.2">
      <c r="A23" s="103">
        <v>14</v>
      </c>
      <c r="B23" s="103"/>
      <c r="C23" s="103"/>
      <c r="D23" s="103"/>
      <c r="E23" s="104"/>
      <c r="F23" s="104"/>
      <c r="G23" s="104"/>
      <c r="H23" s="105"/>
      <c r="I23" s="101"/>
      <c r="J23" s="104"/>
      <c r="K23" s="105"/>
      <c r="L23" s="105">
        <f t="shared" si="0"/>
        <v>0</v>
      </c>
      <c r="T23" s="186"/>
    </row>
    <row r="24" spans="1:20" ht="27" customHeight="1" x14ac:dyDescent="0.2">
      <c r="A24" s="103">
        <v>15</v>
      </c>
      <c r="B24" s="103"/>
      <c r="C24" s="103"/>
      <c r="D24" s="103"/>
      <c r="E24" s="104"/>
      <c r="F24" s="104"/>
      <c r="G24" s="104"/>
      <c r="H24" s="105"/>
      <c r="I24" s="101"/>
      <c r="J24" s="104"/>
      <c r="K24" s="105"/>
      <c r="L24" s="105">
        <f t="shared" si="0"/>
        <v>0</v>
      </c>
      <c r="T24" s="186"/>
    </row>
    <row r="25" spans="1:20" ht="27" customHeight="1" x14ac:dyDescent="0.2">
      <c r="A25" s="103">
        <v>16</v>
      </c>
      <c r="B25" s="103"/>
      <c r="C25" s="103"/>
      <c r="D25" s="103"/>
      <c r="E25" s="104"/>
      <c r="F25" s="104"/>
      <c r="G25" s="104"/>
      <c r="H25" s="105"/>
      <c r="I25" s="101"/>
      <c r="J25" s="104"/>
      <c r="K25" s="105"/>
      <c r="L25" s="105">
        <f t="shared" si="0"/>
        <v>0</v>
      </c>
      <c r="T25" s="186"/>
    </row>
    <row r="26" spans="1:20" ht="27" customHeight="1" x14ac:dyDescent="0.2">
      <c r="A26" s="103">
        <v>17</v>
      </c>
      <c r="B26" s="103"/>
      <c r="C26" s="103"/>
      <c r="D26" s="103"/>
      <c r="E26" s="104"/>
      <c r="F26" s="104"/>
      <c r="G26" s="104"/>
      <c r="H26" s="105"/>
      <c r="I26" s="101"/>
      <c r="J26" s="104"/>
      <c r="K26" s="105"/>
      <c r="L26" s="105">
        <f t="shared" si="0"/>
        <v>0</v>
      </c>
      <c r="T26" s="186"/>
    </row>
    <row r="27" spans="1:20" ht="27" customHeight="1" x14ac:dyDescent="0.2">
      <c r="A27" s="103">
        <v>18</v>
      </c>
      <c r="B27" s="103"/>
      <c r="C27" s="103"/>
      <c r="D27" s="103"/>
      <c r="E27" s="104"/>
      <c r="F27" s="104"/>
      <c r="G27" s="104"/>
      <c r="H27" s="105"/>
      <c r="I27" s="101"/>
      <c r="J27" s="104"/>
      <c r="K27" s="105"/>
      <c r="L27" s="105">
        <f t="shared" si="0"/>
        <v>0</v>
      </c>
      <c r="T27" s="186"/>
    </row>
    <row r="28" spans="1:20" ht="27" customHeight="1" x14ac:dyDescent="0.2">
      <c r="A28" s="103">
        <v>19</v>
      </c>
      <c r="B28" s="103"/>
      <c r="C28" s="103"/>
      <c r="D28" s="103"/>
      <c r="E28" s="104"/>
      <c r="F28" s="104"/>
      <c r="G28" s="104"/>
      <c r="H28" s="105"/>
      <c r="I28" s="101"/>
      <c r="J28" s="104"/>
      <c r="K28" s="105"/>
      <c r="L28" s="105">
        <f t="shared" si="0"/>
        <v>0</v>
      </c>
    </row>
    <row r="29" spans="1:20" ht="27" customHeight="1" x14ac:dyDescent="0.2">
      <c r="A29" s="103">
        <v>20</v>
      </c>
      <c r="B29" s="103"/>
      <c r="C29" s="103"/>
      <c r="D29" s="103"/>
      <c r="E29" s="104"/>
      <c r="F29" s="104"/>
      <c r="G29" s="104"/>
      <c r="H29" s="105"/>
      <c r="I29" s="101"/>
      <c r="J29" s="104"/>
      <c r="K29" s="105"/>
      <c r="L29" s="105">
        <f t="shared" si="0"/>
        <v>0</v>
      </c>
    </row>
    <row r="30" spans="1:20" ht="27" customHeight="1" x14ac:dyDescent="0.2">
      <c r="A30" s="103">
        <v>21</v>
      </c>
      <c r="B30" s="103"/>
      <c r="C30" s="103"/>
      <c r="D30" s="103"/>
      <c r="E30" s="104"/>
      <c r="F30" s="104"/>
      <c r="G30" s="104"/>
      <c r="H30" s="105"/>
      <c r="I30" s="101"/>
      <c r="J30" s="104"/>
      <c r="K30" s="105"/>
      <c r="L30" s="105">
        <f t="shared" si="0"/>
        <v>0</v>
      </c>
    </row>
    <row r="31" spans="1:20" x14ac:dyDescent="0.2">
      <c r="A31" s="109"/>
      <c r="B31" s="187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1:20" x14ac:dyDescent="0.2">
      <c r="A32" s="109"/>
      <c r="B32" s="188"/>
      <c r="D32" s="111"/>
      <c r="E32" s="112"/>
      <c r="F32" s="112"/>
      <c r="G32" s="112"/>
      <c r="H32" s="112"/>
      <c r="I32" s="112"/>
      <c r="J32" s="112"/>
      <c r="K32" s="112"/>
      <c r="L32" s="112"/>
    </row>
    <row r="33" spans="1:12" x14ac:dyDescent="0.2">
      <c r="A33" s="109"/>
      <c r="B33" s="188"/>
      <c r="D33" s="111"/>
      <c r="E33" s="112"/>
      <c r="F33" s="112"/>
      <c r="G33" s="112"/>
      <c r="H33" s="112"/>
      <c r="I33" s="112"/>
      <c r="J33" s="112"/>
      <c r="K33" s="112"/>
      <c r="L33" s="112"/>
    </row>
    <row r="34" spans="1:12" x14ac:dyDescent="0.2">
      <c r="A34" s="109"/>
      <c r="B34" s="110"/>
    </row>
    <row r="36" spans="1:12" x14ac:dyDescent="0.2">
      <c r="B36" s="110"/>
      <c r="D36" s="111"/>
      <c r="E36" s="112"/>
    </row>
  </sheetData>
  <mergeCells count="10">
    <mergeCell ref="J5:K5"/>
    <mergeCell ref="B6:C6"/>
    <mergeCell ref="F8:G8"/>
    <mergeCell ref="C9:D9"/>
    <mergeCell ref="B1:L1"/>
    <mergeCell ref="B2:C2"/>
    <mergeCell ref="D2:K2"/>
    <mergeCell ref="B3:C3"/>
    <mergeCell ref="D3:K3"/>
    <mergeCell ref="J4:K4"/>
  </mergeCells>
  <dataValidations count="3">
    <dataValidation type="list" allowBlank="1" showInputMessage="1" showErrorMessage="1" promptTitle="Bitte Wert wählen" sqref="C5">
      <formula1>$T$14:$T$18</formula1>
    </dataValidation>
    <dataValidation type="list" allowBlank="1" showInputMessage="1" showErrorMessage="1" promptTitle="Bitte Wert wählen" sqref="J10:J30">
      <formula1>$T$12:$T$13</formula1>
    </dataValidation>
    <dataValidation type="list" allowBlank="1" showInputMessage="1" showErrorMessage="1" promptTitle="Bitte Wert wählen" sqref="B10:B30">
      <formula1>$T$8:$T$10</formula1>
    </dataValidation>
  </dataValidations>
  <pageMargins left="0.11811023622047245" right="0.11811023622047245" top="0.78740157480314965" bottom="0.39370078740157483" header="0.31496062992125984" footer="0.11811023622047245"/>
  <pageSetup paperSize="9" scale="71" orientation="landscape" r:id="rId1"/>
  <headerFooter>
    <oddHeader>&amp;L&amp;"Arial,Fett"Anlage 4, Blatt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VWNW Anlage 11 Blatt 1 </vt:lpstr>
      <vt:lpstr>VWNW Anlage 11 Blatt 2</vt:lpstr>
      <vt:lpstr>VWNW Anlage 11 Blatt 3</vt:lpstr>
      <vt:lpstr>VWNW Anlage 11 Blatt 4a u. 4b </vt:lpstr>
      <vt:lpstr>VWNW Anlage 11 Blatt 5</vt:lpstr>
      <vt:lpstr>VWNW Anlage 11 Blatt 6</vt:lpstr>
      <vt:lpstr>Anlage 11 Baltt 7</vt:lpstr>
      <vt:lpstr>'Anlage 11 Baltt 7'!Druckbereich</vt:lpstr>
      <vt:lpstr>'VWNW Anlage 11 Blatt 3'!Druckbereich</vt:lpstr>
      <vt:lpstr>'VWNW Anlage 11 Blatt 4a u. 4b '!Druckbereich</vt:lpstr>
      <vt:lpstr>'VWNW Anlage 11 Blatt 5'!Druckbereich</vt:lpstr>
      <vt:lpstr>'VWNW Anlage 11 Blatt 6'!Druckbereich</vt:lpstr>
    </vt:vector>
  </TitlesOfParts>
  <Company>Landeshauptstadt 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Möhrle, Maren</dc:creator>
  <cp:lastModifiedBy>Wegner, Anna-Sofia</cp:lastModifiedBy>
  <cp:lastPrinted>2024-04-02T08:13:30Z</cp:lastPrinted>
  <dcterms:created xsi:type="dcterms:W3CDTF">2023-10-06T04:48:00Z</dcterms:created>
  <dcterms:modified xsi:type="dcterms:W3CDTF">2024-04-02T08:14:20Z</dcterms:modified>
</cp:coreProperties>
</file>